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showInkAnnotation="0" defaultThemeVersion="124226"/>
  <mc:AlternateContent xmlns:mc="http://schemas.openxmlformats.org/markup-compatibility/2006">
    <mc:Choice Requires="x15">
      <x15ac:absPath xmlns:x15ac="http://schemas.microsoft.com/office/spreadsheetml/2010/11/ac" url="C:\Users\Beate\Desktop\Geschirrverleih Ranzenberger\"/>
    </mc:Choice>
  </mc:AlternateContent>
  <xr:revisionPtr revIDLastSave="0" documentId="13_ncr:1_{BA120385-2800-4907-B521-2AD70609159E}" xr6:coauthVersionLast="47" xr6:coauthVersionMax="47" xr10:uidLastSave="{00000000-0000-0000-0000-000000000000}"/>
  <bookViews>
    <workbookView xWindow="-120" yWindow="-120" windowWidth="29040" windowHeight="15840" xr2:uid="{00000000-000D-0000-FFFF-FFFF00000000}"/>
  </bookViews>
  <sheets>
    <sheet name="Bestellschein" sheetId="3" r:id="rId1"/>
  </sheets>
  <definedNames>
    <definedName name="_xlnm.Print_Area" localSheetId="0">Bestellschein!$A$1:$AF$37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8" i="3" l="1"/>
  <c r="U13" i="3"/>
  <c r="J28" i="3"/>
  <c r="J19" i="3"/>
  <c r="J18" i="3"/>
  <c r="BB13" i="3"/>
  <c r="BI16" i="3"/>
  <c r="BG16" i="3"/>
  <c r="J12" i="3"/>
  <c r="BJ16" i="3" l="1"/>
  <c r="U31" i="3"/>
  <c r="U30" i="3"/>
  <c r="U32" i="3"/>
  <c r="U33" i="3"/>
  <c r="BI59" i="3"/>
  <c r="U34" i="3" l="1"/>
  <c r="J35" i="3"/>
  <c r="BA63" i="3"/>
  <c r="BB63" i="3"/>
  <c r="BG63" i="3"/>
  <c r="BH63" i="3"/>
  <c r="BI63" i="3"/>
  <c r="BA40" i="3"/>
  <c r="BB40" i="3"/>
  <c r="BG40" i="3"/>
  <c r="BH40" i="3"/>
  <c r="BI40" i="3"/>
  <c r="BA39" i="3"/>
  <c r="BB39" i="3"/>
  <c r="BG39" i="3"/>
  <c r="BH39" i="3"/>
  <c r="BI39" i="3"/>
  <c r="BA38" i="3"/>
  <c r="BJ39" i="3" l="1"/>
  <c r="BJ40" i="3"/>
  <c r="U28" i="3" l="1"/>
  <c r="U21" i="3"/>
  <c r="U22" i="3"/>
  <c r="U23" i="3"/>
  <c r="U24" i="3"/>
  <c r="U25" i="3"/>
  <c r="U26" i="3"/>
  <c r="U27" i="3"/>
  <c r="U29" i="3"/>
  <c r="U20" i="3"/>
  <c r="BA42" i="3"/>
  <c r="BB42" i="3"/>
  <c r="BG42" i="3"/>
  <c r="BH42" i="3"/>
  <c r="BI42" i="3"/>
  <c r="BA43" i="3"/>
  <c r="BB43" i="3"/>
  <c r="BG43" i="3"/>
  <c r="BH43" i="3"/>
  <c r="BI43" i="3"/>
  <c r="BA44" i="3"/>
  <c r="BB44" i="3"/>
  <c r="BG44" i="3"/>
  <c r="BH44" i="3"/>
  <c r="BI44" i="3"/>
  <c r="BA45" i="3"/>
  <c r="BB45" i="3"/>
  <c r="BG45" i="3"/>
  <c r="BH45" i="3"/>
  <c r="BI45" i="3"/>
  <c r="BA46" i="3"/>
  <c r="BB46" i="3"/>
  <c r="BG46" i="3"/>
  <c r="BH46" i="3"/>
  <c r="BI46" i="3"/>
  <c r="BA47" i="3"/>
  <c r="BB47" i="3"/>
  <c r="BG47" i="3"/>
  <c r="BH47" i="3"/>
  <c r="BI47" i="3"/>
  <c r="BA48" i="3"/>
  <c r="BB48" i="3"/>
  <c r="BG48" i="3"/>
  <c r="BH48" i="3"/>
  <c r="BI48" i="3"/>
  <c r="BA49" i="3"/>
  <c r="BB49" i="3"/>
  <c r="BG49" i="3"/>
  <c r="BH49" i="3"/>
  <c r="BI49" i="3"/>
  <c r="BA50" i="3"/>
  <c r="BB50" i="3"/>
  <c r="BG50" i="3"/>
  <c r="BH50" i="3"/>
  <c r="BI50" i="3"/>
  <c r="BA51" i="3"/>
  <c r="BB51" i="3"/>
  <c r="BG51" i="3"/>
  <c r="BH51" i="3"/>
  <c r="BI51" i="3"/>
  <c r="BA52" i="3"/>
  <c r="BB52" i="3"/>
  <c r="BG52" i="3"/>
  <c r="BH52" i="3"/>
  <c r="BI52" i="3"/>
  <c r="BA53" i="3"/>
  <c r="BB53" i="3"/>
  <c r="BG53" i="3"/>
  <c r="BH53" i="3"/>
  <c r="BI53" i="3"/>
  <c r="BA54" i="3"/>
  <c r="BB54" i="3"/>
  <c r="BG54" i="3"/>
  <c r="BH54" i="3"/>
  <c r="BI54" i="3"/>
  <c r="BA55" i="3"/>
  <c r="BB55" i="3"/>
  <c r="BG55" i="3"/>
  <c r="BH55" i="3"/>
  <c r="BI55" i="3"/>
  <c r="BA56" i="3"/>
  <c r="BB56" i="3"/>
  <c r="BG56" i="3"/>
  <c r="BH56" i="3"/>
  <c r="BI56" i="3"/>
  <c r="BA57" i="3"/>
  <c r="BB57" i="3"/>
  <c r="BG57" i="3"/>
  <c r="BH57" i="3"/>
  <c r="BI57" i="3"/>
  <c r="BA58" i="3"/>
  <c r="BB58" i="3"/>
  <c r="BG58" i="3"/>
  <c r="BH58" i="3"/>
  <c r="BI58" i="3"/>
  <c r="BA59" i="3"/>
  <c r="BB59" i="3"/>
  <c r="BG59" i="3"/>
  <c r="BH59" i="3"/>
  <c r="BA60" i="3"/>
  <c r="BB60" i="3"/>
  <c r="BG60" i="3"/>
  <c r="BH60" i="3"/>
  <c r="BI60" i="3"/>
  <c r="BA61" i="3"/>
  <c r="BB61" i="3"/>
  <c r="BG61" i="3"/>
  <c r="BH61" i="3"/>
  <c r="BI61" i="3"/>
  <c r="BA62" i="3"/>
  <c r="BB62" i="3"/>
  <c r="BG62" i="3"/>
  <c r="BH62" i="3"/>
  <c r="BI62" i="3"/>
  <c r="BH41" i="3"/>
  <c r="BG41" i="3"/>
  <c r="BB41" i="3"/>
  <c r="BA41" i="3"/>
  <c r="BA17" i="3"/>
  <c r="BB17" i="3"/>
  <c r="BG17" i="3"/>
  <c r="BH17" i="3"/>
  <c r="BA18" i="3"/>
  <c r="BB18" i="3"/>
  <c r="BG18" i="3"/>
  <c r="BH18" i="3"/>
  <c r="BA19" i="3"/>
  <c r="BB19" i="3"/>
  <c r="BG19" i="3"/>
  <c r="BH19" i="3"/>
  <c r="BA20" i="3"/>
  <c r="BB20" i="3"/>
  <c r="BG20" i="3"/>
  <c r="BH20" i="3"/>
  <c r="BA21" i="3"/>
  <c r="BB21" i="3"/>
  <c r="BG21" i="3"/>
  <c r="BH21" i="3"/>
  <c r="BA22" i="3"/>
  <c r="BB22" i="3"/>
  <c r="BG22" i="3"/>
  <c r="BH22" i="3"/>
  <c r="BA23" i="3"/>
  <c r="BB23" i="3"/>
  <c r="BG23" i="3"/>
  <c r="BH23" i="3"/>
  <c r="BA24" i="3"/>
  <c r="BB24" i="3"/>
  <c r="BG24" i="3"/>
  <c r="BH24" i="3"/>
  <c r="BA25" i="3"/>
  <c r="BB25" i="3"/>
  <c r="BG25" i="3"/>
  <c r="BH25" i="3"/>
  <c r="BA26" i="3"/>
  <c r="BB26" i="3"/>
  <c r="BG26" i="3"/>
  <c r="BH26" i="3"/>
  <c r="BA27" i="3"/>
  <c r="BB27" i="3"/>
  <c r="BG27" i="3"/>
  <c r="BH27" i="3"/>
  <c r="BA28" i="3"/>
  <c r="BB28" i="3"/>
  <c r="BG28" i="3"/>
  <c r="BH28" i="3"/>
  <c r="BA29" i="3"/>
  <c r="BB29" i="3"/>
  <c r="BG29" i="3"/>
  <c r="BH29" i="3"/>
  <c r="BA30" i="3"/>
  <c r="BB30" i="3"/>
  <c r="BG30" i="3"/>
  <c r="BH30" i="3"/>
  <c r="BA31" i="3"/>
  <c r="BB31" i="3"/>
  <c r="BG31" i="3"/>
  <c r="BH31" i="3"/>
  <c r="BA32" i="3"/>
  <c r="BB32" i="3"/>
  <c r="BG32" i="3"/>
  <c r="BH32" i="3"/>
  <c r="BA33" i="3"/>
  <c r="BB33" i="3"/>
  <c r="BG33" i="3"/>
  <c r="BH33" i="3"/>
  <c r="BA34" i="3"/>
  <c r="BB34" i="3"/>
  <c r="BG34" i="3"/>
  <c r="BH34" i="3"/>
  <c r="BA36" i="3"/>
  <c r="BB36" i="3"/>
  <c r="BG36" i="3"/>
  <c r="BH36" i="3"/>
  <c r="BA37" i="3"/>
  <c r="BB37" i="3"/>
  <c r="BG37" i="3"/>
  <c r="BH37" i="3"/>
  <c r="BB38" i="3"/>
  <c r="BG38" i="3"/>
  <c r="BH38" i="3"/>
  <c r="BH16" i="3"/>
  <c r="BB16" i="3"/>
  <c r="BA16" i="3"/>
  <c r="BI41" i="3" l="1"/>
  <c r="BJ41" i="3" s="1"/>
  <c r="BI17" i="3"/>
  <c r="BJ17" i="3" s="1"/>
  <c r="BI18" i="3"/>
  <c r="BJ18" i="3" s="1"/>
  <c r="BI19" i="3"/>
  <c r="BJ19" i="3" s="1"/>
  <c r="BI20" i="3"/>
  <c r="BJ20" i="3" s="1"/>
  <c r="BI21" i="3"/>
  <c r="BJ21" i="3" s="1"/>
  <c r="BI22" i="3"/>
  <c r="BJ22" i="3" s="1"/>
  <c r="BI23" i="3"/>
  <c r="BJ23" i="3" s="1"/>
  <c r="BI24" i="3"/>
  <c r="BJ24" i="3" s="1"/>
  <c r="BI25" i="3"/>
  <c r="BJ25" i="3" s="1"/>
  <c r="BI26" i="3"/>
  <c r="BJ26" i="3" s="1"/>
  <c r="BI27" i="3"/>
  <c r="BJ27" i="3" s="1"/>
  <c r="BI28" i="3"/>
  <c r="BJ28" i="3" s="1"/>
  <c r="BI29" i="3"/>
  <c r="BJ29" i="3" s="1"/>
  <c r="BI30" i="3"/>
  <c r="BJ30" i="3" s="1"/>
  <c r="BI31" i="3"/>
  <c r="BJ31" i="3" s="1"/>
  <c r="BI32" i="3"/>
  <c r="BJ32" i="3" s="1"/>
  <c r="BI33" i="3"/>
  <c r="BJ33" i="3" s="1"/>
  <c r="BI34" i="3"/>
  <c r="BJ34" i="3" s="1"/>
  <c r="BI36" i="3"/>
  <c r="BJ36" i="3" s="1"/>
  <c r="BI37" i="3"/>
  <c r="BJ37" i="3" s="1"/>
  <c r="BI38" i="3"/>
  <c r="BJ38" i="3" s="1"/>
  <c r="U14" i="3"/>
  <c r="U15" i="3"/>
  <c r="U16" i="3"/>
  <c r="U17" i="3"/>
  <c r="U19" i="3"/>
  <c r="U12" i="3"/>
  <c r="AF11" i="3" l="1"/>
  <c r="J14" i="3" l="1"/>
  <c r="J13" i="3"/>
  <c r="J15" i="3"/>
  <c r="J16" i="3"/>
  <c r="J17" i="3"/>
  <c r="J20" i="3"/>
  <c r="J21" i="3"/>
  <c r="J22" i="3"/>
  <c r="J23" i="3"/>
  <c r="J24" i="3"/>
  <c r="J25" i="3"/>
  <c r="J26" i="3"/>
  <c r="J27" i="3"/>
  <c r="J29" i="3"/>
  <c r="J30" i="3"/>
  <c r="J31" i="3"/>
  <c r="J32" i="3"/>
  <c r="J33" i="3"/>
  <c r="J34" i="3"/>
  <c r="BB12" i="3" l="1"/>
  <c r="AE9"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Steffen Becher</author>
  </authors>
  <commentList>
    <comment ref="BJ15" authorId="0" shapeId="0" xr:uid="{7F31BD2F-27F7-4636-985C-FED5F2FDB7EF}">
      <text>
        <r>
          <rPr>
            <b/>
            <sz val="9"/>
            <color indexed="81"/>
            <rFont val="Segoe UI"/>
            <family val="2"/>
          </rPr>
          <t>Überall wo Sternchen ist, kommt die Formel bei "Spül € "raus</t>
        </r>
        <r>
          <rPr>
            <sz val="9"/>
            <color indexed="81"/>
            <rFont val="Segoe UI"/>
            <family val="2"/>
          </rPr>
          <t xml:space="preserve">
</t>
        </r>
      </text>
    </comment>
  </commentList>
</comments>
</file>

<file path=xl/sharedStrings.xml><?xml version="1.0" encoding="utf-8"?>
<sst xmlns="http://schemas.openxmlformats.org/spreadsheetml/2006/main" count="148" uniqueCount="139">
  <si>
    <t>Art. Nr</t>
  </si>
  <si>
    <t>Artikel</t>
  </si>
  <si>
    <t>001</t>
  </si>
  <si>
    <t>Speiseteller, flach, 27 cm</t>
  </si>
  <si>
    <t>002</t>
  </si>
  <si>
    <t>Suppentasse (ohne Unterteller)</t>
  </si>
  <si>
    <t>003</t>
  </si>
  <si>
    <t>Dessertteller, flach, 20 cm</t>
  </si>
  <si>
    <t>004</t>
  </si>
  <si>
    <t>Kaffeetasse (ohne Unterteller)</t>
  </si>
  <si>
    <t>005</t>
  </si>
  <si>
    <t>Kombi-Untertasse</t>
  </si>
  <si>
    <t>006</t>
  </si>
  <si>
    <t>Fleischplatte, oval, 36 cm</t>
  </si>
  <si>
    <t>007</t>
  </si>
  <si>
    <t>Sauciere, 0,30 Liter</t>
  </si>
  <si>
    <t>008</t>
  </si>
  <si>
    <t>Schüssel, rund, 21 cm</t>
  </si>
  <si>
    <t>009</t>
  </si>
  <si>
    <t>Milchkännchen, 0,1 Liter</t>
  </si>
  <si>
    <t>011</t>
  </si>
  <si>
    <t>Zuckerdose mit Deckel</t>
  </si>
  <si>
    <t>012</t>
  </si>
  <si>
    <t>013</t>
  </si>
  <si>
    <t>Suppenteller</t>
  </si>
  <si>
    <t>021</t>
  </si>
  <si>
    <t>022</t>
  </si>
  <si>
    <t>023</t>
  </si>
  <si>
    <t>024</t>
  </si>
  <si>
    <t>025</t>
  </si>
  <si>
    <t>029</t>
  </si>
  <si>
    <t>030</t>
  </si>
  <si>
    <t>031</t>
  </si>
  <si>
    <t>032</t>
  </si>
  <si>
    <t>033</t>
  </si>
  <si>
    <t>034</t>
  </si>
  <si>
    <t>036</t>
  </si>
  <si>
    <t>037</t>
  </si>
  <si>
    <t>Messer</t>
  </si>
  <si>
    <t>Gabel</t>
  </si>
  <si>
    <t>Löffel</t>
  </si>
  <si>
    <t>Kaffeelöffel</t>
  </si>
  <si>
    <t>Kuchengabel</t>
  </si>
  <si>
    <t>Tortenheber</t>
  </si>
  <si>
    <t>Saucenlöffel</t>
  </si>
  <si>
    <t>Vorlegelöffel</t>
  </si>
  <si>
    <t>Brennpaste</t>
  </si>
  <si>
    <t>Bestellmenge</t>
  </si>
  <si>
    <t>Unternehmen</t>
  </si>
  <si>
    <t>Name, Vorname</t>
  </si>
  <si>
    <t>PLZ, Ort</t>
  </si>
  <si>
    <t>Auslieferdatum</t>
  </si>
  <si>
    <t>Verleihpreis</t>
  </si>
  <si>
    <t>Kaufpreis</t>
  </si>
  <si>
    <t>Rückgabedatum</t>
  </si>
  <si>
    <t>Bestellschein</t>
  </si>
  <si>
    <t>Email</t>
  </si>
  <si>
    <t>www.geschirrverleih-mainz.de</t>
  </si>
  <si>
    <t>Glastortenplatte</t>
  </si>
  <si>
    <t>014</t>
  </si>
  <si>
    <t>015</t>
  </si>
  <si>
    <t>016</t>
  </si>
  <si>
    <t>017</t>
  </si>
  <si>
    <t>018</t>
  </si>
  <si>
    <t>019</t>
  </si>
  <si>
    <t>020</t>
  </si>
  <si>
    <t>Glasschälchen, 14,5 cm</t>
  </si>
  <si>
    <t>040</t>
  </si>
  <si>
    <t>041</t>
  </si>
  <si>
    <t>042</t>
  </si>
  <si>
    <t>043</t>
  </si>
  <si>
    <t>045</t>
  </si>
  <si>
    <t>046</t>
  </si>
  <si>
    <t>048</t>
  </si>
  <si>
    <t>049</t>
  </si>
  <si>
    <t>050</t>
  </si>
  <si>
    <t>Straße + HausNr.</t>
  </si>
  <si>
    <t>Datum, Unterschrift</t>
  </si>
  <si>
    <t>unverbindlicher Gesamtbetrag:</t>
  </si>
  <si>
    <t>Salatbesteck</t>
  </si>
  <si>
    <t>051</t>
  </si>
  <si>
    <t>052</t>
  </si>
  <si>
    <t>Summe in €</t>
  </si>
  <si>
    <t>Telefon / Mobil</t>
  </si>
  <si>
    <t>Salatschüssel, rund, 23 cm, 2l</t>
  </si>
  <si>
    <t>Salatschüssel, rund, 31 cm, 6l</t>
  </si>
  <si>
    <t>053</t>
  </si>
  <si>
    <t>054</t>
  </si>
  <si>
    <t>ja</t>
  </si>
  <si>
    <t>nein</t>
  </si>
  <si>
    <t>Weitere Leistungen</t>
  </si>
  <si>
    <t>Transport Hin (Preis auf Anfrage)</t>
  </si>
  <si>
    <t>Transport Rück (Preis auf Anfrage)</t>
  </si>
  <si>
    <t>Transport</t>
  </si>
  <si>
    <t>Spülservice:</t>
  </si>
  <si>
    <t>Leih</t>
  </si>
  <si>
    <t>Kauf</t>
  </si>
  <si>
    <t>Anzahl</t>
  </si>
  <si>
    <t>Spül €</t>
  </si>
  <si>
    <t>Spül € durch X</t>
  </si>
  <si>
    <t>x</t>
  </si>
  <si>
    <r>
      <rPr>
        <b/>
        <sz val="11"/>
        <color indexed="8"/>
        <rFont val="Calibri"/>
        <family val="2"/>
      </rPr>
      <t>Bemerkung</t>
    </r>
    <r>
      <rPr>
        <sz val="11"/>
        <color theme="1"/>
        <rFont val="Calibri"/>
        <family val="2"/>
        <scheme val="minor"/>
      </rPr>
      <t xml:space="preserve"> </t>
    </r>
    <r>
      <rPr>
        <sz val="10"/>
        <color indexed="8"/>
        <rFont val="Calibri"/>
        <family val="2"/>
      </rPr>
      <t>(Lieferung, Uhrzeit der Abholung)</t>
    </r>
  </si>
  <si>
    <t>055</t>
  </si>
  <si>
    <t>Drop Down</t>
  </si>
  <si>
    <r>
      <t>Datenschutz:</t>
    </r>
    <r>
      <rPr>
        <b/>
        <i/>
        <sz val="10"/>
        <color theme="1"/>
        <rFont val="Calibri"/>
        <family val="2"/>
        <scheme val="minor"/>
      </rPr>
      <t xml:space="preserve"> </t>
    </r>
    <r>
      <rPr>
        <i/>
        <sz val="10"/>
        <color theme="1"/>
        <rFont val="Calibri"/>
        <family val="2"/>
        <scheme val="minor"/>
      </rPr>
      <t>Der Zweck der Datenverarbeitung ist die Durchführung des erteilten Auftrages. Hierfür werden die vom Kunden angegebenen personenbezogenen Daten verwendet. Rechtsgrundlage der Verarbeitung ist der erteilte Auftrag und dessen Abwicklung. Eine darüber hinausgehende Nutzung der Daten erfolgt nicht.</t>
    </r>
  </si>
  <si>
    <t>057</t>
  </si>
  <si>
    <t>Überall wo Sternchen ist, kommt die Formel bei "Spül € "raus</t>
  </si>
  <si>
    <t>Fleisch- / Aufschnittgabel</t>
  </si>
  <si>
    <t>Version BS.15</t>
  </si>
  <si>
    <t>Weinkelch, 0,2 Liter</t>
  </si>
  <si>
    <t>Rotweinkelch, 0,25 Liter</t>
  </si>
  <si>
    <t>Sektkelch, 0,1 Liter</t>
  </si>
  <si>
    <t>Schnaps-Stamperl, 2 cl</t>
  </si>
  <si>
    <t>Vielzweckbecher, 0,2 Liter</t>
  </si>
  <si>
    <t>Vielzweckbecher, 0,3 Liter</t>
  </si>
  <si>
    <t>Bierglas, 0,45 Liter</t>
  </si>
  <si>
    <t>Saftkaraffe, ca. 1l</t>
  </si>
  <si>
    <t>Vase</t>
  </si>
  <si>
    <t>Silberleuchter, 3-flammig</t>
  </si>
  <si>
    <t>Thermoskanne</t>
  </si>
  <si>
    <t>Pumpkanne</t>
  </si>
  <si>
    <t>Serviertablett, weiß, div. Größen</t>
  </si>
  <si>
    <t>Gläsertablett, rund, 32 cm</t>
  </si>
  <si>
    <t>Serviertablett, CN St, div. Größen</t>
  </si>
  <si>
    <t>Sektkübel</t>
  </si>
  <si>
    <t>Tischwasserbad, 50x30</t>
  </si>
  <si>
    <t>Suppenstation, 2x 3l</t>
  </si>
  <si>
    <t>Stehtisch</t>
  </si>
  <si>
    <t>Husse</t>
  </si>
  <si>
    <t>Kaffeemaschine, 100 Tassen</t>
  </si>
  <si>
    <t>-&gt; 0 EUR, da Spülservice enthalten</t>
  </si>
  <si>
    <r>
      <t xml:space="preserve">Preis </t>
    </r>
    <r>
      <rPr>
        <strike/>
        <sz val="11"/>
        <color theme="1"/>
        <rFont val="Calibri"/>
        <family val="2"/>
        <scheme val="minor"/>
      </rPr>
      <t>ungespült</t>
    </r>
  </si>
  <si>
    <r>
      <rPr>
        <b/>
        <sz val="11"/>
        <color theme="1"/>
        <rFont val="Calibri"/>
        <family val="2"/>
        <scheme val="minor"/>
      </rPr>
      <t>Alle Verleihpreise beinhalten den Spülservice.</t>
    </r>
    <r>
      <rPr>
        <sz val="11"/>
        <color theme="1"/>
        <rFont val="Calibri"/>
        <family val="2"/>
        <scheme val="minor"/>
      </rPr>
      <t xml:space="preserve">
Der Kauf wird fällig, wenn ein Artikel beschädigt ist oder verloren geht. Der Verleihpreis gilt für 4 Tage. Alle Preise sind in Euro. Gemäß §19 Umsatzsteuergesetz wird keine Umsatzsteuer erhoben.
Bei einem Rechnungsbetrag ab 100 € wird eine Baranzahlung in Höhe von 50% erhoben.</t>
    </r>
  </si>
  <si>
    <t>Geschirrverleih Ranzenberger</t>
  </si>
  <si>
    <t>Pia Ranzenberger</t>
  </si>
  <si>
    <t>Am Mühlbach 8</t>
  </si>
  <si>
    <t>55294 Bodenheim</t>
  </si>
  <si>
    <t>0151/26150937</t>
  </si>
  <si>
    <t>geschirrverleih-ranzenberger@web.de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</si>
</sst>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_-* #,##0.00\ _€_-;\-* #,##0.00\ _€_-;_-* &quot;-&quot;??\ _€_-;_-@_-"/>
  </numFmts>
  <fonts count="21" x14ac:knownFonts="1">
    <font>
      <sz val="11"/>
      <color theme="1"/>
      <name val="Calibri"/>
      <family val="2"/>
      <scheme val="minor"/>
    </font>
    <font>
      <b/>
      <sz val="11"/>
      <color indexed="8"/>
      <name val="Calibri"/>
      <family val="2"/>
    </font>
    <font>
      <sz val="10"/>
      <color indexed="8"/>
      <name val="Calibri"/>
      <family val="2"/>
    </font>
    <font>
      <sz val="11"/>
      <color theme="1"/>
      <name val="Calibri"/>
      <family val="2"/>
      <scheme val="minor"/>
    </font>
    <font>
      <b/>
      <sz val="11"/>
      <color theme="1"/>
      <name val="Calibri"/>
      <family val="2"/>
      <scheme val="minor"/>
    </font>
    <font>
      <u/>
      <sz val="11"/>
      <color theme="10"/>
      <name val="Calibri"/>
      <family val="2"/>
      <scheme val="minor"/>
    </font>
    <font>
      <b/>
      <sz val="12"/>
      <color theme="1"/>
      <name val="Calibri"/>
      <family val="2"/>
      <scheme val="minor"/>
    </font>
    <font>
      <b/>
      <u/>
      <sz val="11"/>
      <color theme="10"/>
      <name val="Calibri"/>
      <family val="2"/>
      <scheme val="minor"/>
    </font>
    <font>
      <sz val="10"/>
      <color theme="1"/>
      <name val="Calibri"/>
      <family val="2"/>
      <scheme val="minor"/>
    </font>
    <font>
      <sz val="12"/>
      <color theme="1"/>
      <name val="Calibri"/>
      <family val="2"/>
      <scheme val="minor"/>
    </font>
    <font>
      <sz val="11"/>
      <color theme="0" tint="-0.34998626667073579"/>
      <name val="Calibri"/>
      <family val="2"/>
      <scheme val="minor"/>
    </font>
    <font>
      <b/>
      <sz val="14"/>
      <color theme="1"/>
      <name val="Calibri"/>
      <family val="2"/>
      <scheme val="minor"/>
    </font>
    <font>
      <b/>
      <sz val="26"/>
      <color theme="1"/>
      <name val="Calibri"/>
      <family val="2"/>
      <scheme val="minor"/>
    </font>
    <font>
      <sz val="8"/>
      <color theme="1"/>
      <name val="Calibri"/>
      <family val="2"/>
      <scheme val="minor"/>
    </font>
    <font>
      <b/>
      <sz val="10"/>
      <color theme="1"/>
      <name val="Calibri"/>
      <family val="2"/>
      <scheme val="minor"/>
    </font>
    <font>
      <b/>
      <i/>
      <sz val="10"/>
      <color theme="1"/>
      <name val="Calibri"/>
      <family val="2"/>
      <scheme val="minor"/>
    </font>
    <font>
      <i/>
      <sz val="10"/>
      <color theme="1"/>
      <name val="Calibri"/>
      <family val="2"/>
      <scheme val="minor"/>
    </font>
    <font>
      <sz val="9"/>
      <color indexed="81"/>
      <name val="Segoe UI"/>
      <family val="2"/>
    </font>
    <font>
      <b/>
      <sz val="9"/>
      <color indexed="81"/>
      <name val="Segoe UI"/>
      <family val="2"/>
    </font>
    <font>
      <strike/>
      <sz val="11"/>
      <color theme="1"/>
      <name val="Calibri"/>
      <family val="2"/>
      <scheme val="minor"/>
    </font>
    <font>
      <b/>
      <sz val="11"/>
      <color theme="1"/>
      <name val="Arial"/>
      <family val="2"/>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xf numFmtId="0" fontId="5" fillId="0" borderId="0" applyNumberFormat="0" applyFill="0" applyBorder="0" applyAlignment="0" applyProtection="0"/>
    <xf numFmtId="164" fontId="3" fillId="0" borderId="0" applyFont="0" applyFill="0" applyBorder="0" applyAlignment="0" applyProtection="0"/>
  </cellStyleXfs>
  <cellXfs count="94">
    <xf numFmtId="0" fontId="0" fillId="0" borderId="0" xfId="0"/>
    <xf numFmtId="2" fontId="6" fillId="0" borderId="1" xfId="0" applyNumberFormat="1" applyFont="1" applyBorder="1" applyAlignment="1">
      <alignment vertical="center" wrapText="1"/>
    </xf>
    <xf numFmtId="2" fontId="6" fillId="0" borderId="1" xfId="0" applyNumberFormat="1" applyFont="1" applyBorder="1" applyAlignment="1">
      <alignment horizontal="center" textRotation="90" wrapText="1"/>
    </xf>
    <xf numFmtId="0" fontId="4" fillId="0" borderId="0" xfId="0" applyFont="1"/>
    <xf numFmtId="0" fontId="7" fillId="0" borderId="0" xfId="1" applyFont="1"/>
    <xf numFmtId="14" fontId="0" fillId="0" borderId="0" xfId="0" applyNumberFormat="1"/>
    <xf numFmtId="2" fontId="8" fillId="0" borderId="1" xfId="0" quotePrefix="1" applyNumberFormat="1" applyFont="1" applyBorder="1" applyAlignment="1">
      <alignment vertical="center"/>
    </xf>
    <xf numFmtId="2" fontId="8" fillId="0" borderId="1" xfId="0" applyNumberFormat="1" applyFont="1" applyBorder="1" applyAlignment="1">
      <alignment horizontal="center" vertical="center"/>
    </xf>
    <xf numFmtId="0" fontId="0" fillId="2" borderId="1" xfId="0" applyFill="1" applyBorder="1" applyAlignment="1">
      <alignment horizontal="center" vertical="center"/>
    </xf>
    <xf numFmtId="0" fontId="0" fillId="3" borderId="8" xfId="0" applyFill="1" applyBorder="1"/>
    <xf numFmtId="0" fontId="0" fillId="3" borderId="0" xfId="0" applyFill="1"/>
    <xf numFmtId="0" fontId="0" fillId="3" borderId="9" xfId="0" applyFill="1" applyBorder="1"/>
    <xf numFmtId="0" fontId="10" fillId="3" borderId="10" xfId="0" applyFont="1" applyFill="1" applyBorder="1"/>
    <xf numFmtId="0" fontId="0" fillId="3" borderId="11" xfId="0" applyFill="1" applyBorder="1"/>
    <xf numFmtId="0" fontId="0" fillId="3" borderId="12" xfId="0" applyFill="1" applyBorder="1"/>
    <xf numFmtId="2" fontId="0" fillId="5" borderId="1" xfId="0" applyNumberFormat="1" applyFill="1" applyBorder="1" applyAlignment="1">
      <alignment horizontal="center" vertical="center"/>
    </xf>
    <xf numFmtId="2" fontId="8" fillId="0" borderId="13" xfId="0" applyNumberFormat="1" applyFont="1" applyBorder="1" applyAlignment="1">
      <alignment horizontal="center" vertical="center"/>
    </xf>
    <xf numFmtId="0" fontId="13" fillId="0" borderId="0" xfId="0" applyFont="1" applyAlignment="1">
      <alignment vertical="top"/>
    </xf>
    <xf numFmtId="2" fontId="0" fillId="0" borderId="0" xfId="0" applyNumberFormat="1"/>
    <xf numFmtId="0" fontId="0" fillId="0" borderId="1" xfId="0"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0" fontId="4" fillId="0" borderId="4" xfId="0" applyFont="1"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4" fillId="0" borderId="1" xfId="0" applyFont="1" applyBorder="1"/>
    <xf numFmtId="2" fontId="14" fillId="0" borderId="0" xfId="0" applyNumberFormat="1" applyFont="1" applyAlignment="1">
      <alignment horizontal="left" vertical="top" wrapText="1"/>
    </xf>
    <xf numFmtId="0" fontId="0" fillId="0" borderId="8" xfId="0" applyBorder="1" applyAlignment="1">
      <alignment vertical="top" wrapText="1"/>
    </xf>
    <xf numFmtId="0" fontId="0" fillId="0" borderId="0" xfId="0" applyAlignment="1">
      <alignment vertical="top" wrapText="1"/>
    </xf>
    <xf numFmtId="0" fontId="0" fillId="0" borderId="9" xfId="0" applyBorder="1" applyAlignment="1">
      <alignment vertical="top" wrapText="1"/>
    </xf>
    <xf numFmtId="0" fontId="0" fillId="0" borderId="0" xfId="0" quotePrefix="1"/>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0" xfId="0"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2" borderId="5" xfId="0" applyFill="1" applyBorder="1" applyAlignment="1">
      <alignment horizontal="center" vertical="top" wrapText="1"/>
    </xf>
    <xf numFmtId="0" fontId="0" fillId="2" borderId="6" xfId="0" applyFill="1" applyBorder="1" applyAlignment="1">
      <alignment horizontal="center" vertical="top" wrapText="1"/>
    </xf>
    <xf numFmtId="0" fontId="0" fillId="2" borderId="7" xfId="0" applyFill="1" applyBorder="1" applyAlignment="1">
      <alignment horizontal="center" vertical="top" wrapText="1"/>
    </xf>
    <xf numFmtId="0" fontId="0" fillId="2" borderId="8" xfId="0" applyFill="1" applyBorder="1" applyAlignment="1">
      <alignment horizontal="center" vertical="top" wrapText="1"/>
    </xf>
    <xf numFmtId="0" fontId="0" fillId="2" borderId="0" xfId="0" applyFill="1" applyAlignment="1">
      <alignment horizontal="center" vertical="top" wrapText="1"/>
    </xf>
    <xf numFmtId="0" fontId="0" fillId="2" borderId="9" xfId="0" applyFill="1" applyBorder="1" applyAlignment="1">
      <alignment horizontal="center" vertical="top" wrapText="1"/>
    </xf>
    <xf numFmtId="0" fontId="0" fillId="2" borderId="10" xfId="0" applyFill="1" applyBorder="1" applyAlignment="1">
      <alignment horizontal="center" vertical="top" wrapText="1"/>
    </xf>
    <xf numFmtId="0" fontId="0" fillId="2" borderId="11" xfId="0" applyFill="1" applyBorder="1" applyAlignment="1">
      <alignment horizontal="center" vertical="top" wrapText="1"/>
    </xf>
    <xf numFmtId="0" fontId="0" fillId="2" borderId="12" xfId="0" applyFill="1" applyBorder="1" applyAlignment="1">
      <alignment horizontal="center" vertical="top" wrapText="1"/>
    </xf>
    <xf numFmtId="2" fontId="9" fillId="0" borderId="2" xfId="0" applyNumberFormat="1" applyFont="1" applyBorder="1" applyAlignment="1">
      <alignment horizontal="left" vertical="center" wrapText="1"/>
    </xf>
    <xf numFmtId="2" fontId="9" fillId="0" borderId="3" xfId="0" applyNumberFormat="1" applyFont="1" applyBorder="1" applyAlignment="1">
      <alignment horizontal="left" vertical="center" wrapText="1"/>
    </xf>
    <xf numFmtId="2" fontId="9" fillId="0" borderId="4" xfId="0" applyNumberFormat="1" applyFont="1" applyBorder="1" applyAlignment="1">
      <alignment horizontal="left" vertical="center" wrapText="1"/>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12" fillId="0" borderId="0" xfId="0" applyFont="1" applyAlignment="1">
      <alignment horizontal="left"/>
    </xf>
    <xf numFmtId="2" fontId="6" fillId="0" borderId="2" xfId="0" applyNumberFormat="1" applyFont="1" applyBorder="1" applyAlignment="1">
      <alignment horizontal="center" vertical="center" wrapText="1"/>
    </xf>
    <xf numFmtId="2" fontId="6" fillId="0" borderId="3" xfId="0" applyNumberFormat="1" applyFont="1" applyBorder="1" applyAlignment="1">
      <alignment horizontal="center" vertical="center" wrapText="1"/>
    </xf>
    <xf numFmtId="2" fontId="6" fillId="0" borderId="4" xfId="0" applyNumberFormat="1" applyFont="1" applyBorder="1" applyAlignment="1">
      <alignment horizontal="center" vertical="center" wrapText="1"/>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20" fillId="2" borderId="5" xfId="0" applyFont="1" applyFill="1" applyBorder="1" applyAlignment="1">
      <alignment horizontal="center" vertical="center"/>
    </xf>
    <xf numFmtId="0" fontId="20" fillId="2" borderId="6" xfId="0" applyFont="1" applyFill="1" applyBorder="1" applyAlignment="1">
      <alignment horizontal="center" vertical="center"/>
    </xf>
    <xf numFmtId="0" fontId="20" fillId="2" borderId="7" xfId="0" applyFont="1" applyFill="1" applyBorder="1" applyAlignment="1">
      <alignment horizontal="center" vertical="center"/>
    </xf>
    <xf numFmtId="0" fontId="20" fillId="2" borderId="10" xfId="0" applyFont="1" applyFill="1" applyBorder="1" applyAlignment="1">
      <alignment horizontal="center" vertical="center"/>
    </xf>
    <xf numFmtId="0" fontId="20" fillId="2" borderId="11" xfId="0" applyFont="1" applyFill="1" applyBorder="1" applyAlignment="1">
      <alignment horizontal="center" vertical="center"/>
    </xf>
    <xf numFmtId="0" fontId="20" fillId="2" borderId="12" xfId="0" applyFont="1" applyFill="1" applyBorder="1" applyAlignment="1">
      <alignment horizontal="center" vertical="center"/>
    </xf>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0" fillId="2" borderId="12" xfId="0" applyFill="1" applyBorder="1" applyAlignment="1">
      <alignment horizontal="center"/>
    </xf>
    <xf numFmtId="0" fontId="5" fillId="2" borderId="5" xfId="1" applyFill="1" applyBorder="1" applyAlignment="1">
      <alignment horizontal="center"/>
    </xf>
    <xf numFmtId="14" fontId="0" fillId="2" borderId="5" xfId="0" applyNumberFormat="1" applyFill="1" applyBorder="1" applyAlignment="1">
      <alignment horizontal="center"/>
    </xf>
    <xf numFmtId="2" fontId="14" fillId="0" borderId="0" xfId="0" applyNumberFormat="1" applyFont="1" applyAlignment="1">
      <alignment horizontal="left" vertical="top" wrapText="1"/>
    </xf>
    <xf numFmtId="0" fontId="6" fillId="4" borderId="5" xfId="0" applyFont="1" applyFill="1" applyBorder="1" applyAlignment="1">
      <alignment horizontal="left" wrapText="1"/>
    </xf>
    <xf numFmtId="0" fontId="6" fillId="4" borderId="6" xfId="0" applyFont="1" applyFill="1" applyBorder="1" applyAlignment="1">
      <alignment horizontal="left" wrapText="1"/>
    </xf>
    <xf numFmtId="0" fontId="6" fillId="4" borderId="10" xfId="0" applyFont="1" applyFill="1" applyBorder="1" applyAlignment="1">
      <alignment horizontal="left" wrapText="1"/>
    </xf>
    <xf numFmtId="0" fontId="6" fillId="4" borderId="11" xfId="0" applyFont="1" applyFill="1" applyBorder="1" applyAlignment="1">
      <alignment horizontal="left" wrapText="1"/>
    </xf>
    <xf numFmtId="44" fontId="11" fillId="4" borderId="3" xfId="2" applyNumberFormat="1" applyFont="1" applyFill="1" applyBorder="1" applyAlignment="1">
      <alignment horizontal="center" vertical="center" wrapText="1"/>
    </xf>
    <xf numFmtId="44" fontId="11" fillId="4" borderId="4" xfId="2" applyNumberFormat="1" applyFont="1" applyFill="1" applyBorder="1" applyAlignment="1">
      <alignment horizontal="center" vertical="center" wrapText="1"/>
    </xf>
    <xf numFmtId="2" fontId="0" fillId="5" borderId="1" xfId="0" applyNumberFormat="1" applyFill="1" applyBorder="1" applyAlignment="1">
      <alignment horizontal="center" vertical="center"/>
    </xf>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horizontal="left"/>
    </xf>
  </cellXfs>
  <cellStyles count="3">
    <cellStyle name="Komma" xfId="2" builtinId="3"/>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geschirrverleih-ranzenberger@web.de" TargetMode="External"/><Relationship Id="rId1" Type="http://schemas.openxmlformats.org/officeDocument/2006/relationships/hyperlink" Target="http://www.geschirrverleih-mainz.d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BK63"/>
  <sheetViews>
    <sheetView showGridLines="0" tabSelected="1" zoomScale="80" zoomScaleNormal="80" zoomScaleSheetLayoutView="100" workbookViewId="0">
      <selection activeCell="J19" sqref="J19"/>
    </sheetView>
  </sheetViews>
  <sheetFormatPr baseColWidth="10" defaultColWidth="5.7109375" defaultRowHeight="15" x14ac:dyDescent="0.25"/>
  <cols>
    <col min="1" max="1" width="4.7109375" customWidth="1"/>
    <col min="2" max="6" width="6.7109375" customWidth="1"/>
    <col min="7" max="7" width="5.85546875" bestFit="1" customWidth="1"/>
    <col min="8" max="8" width="6.7109375" customWidth="1"/>
    <col min="9" max="9" width="5.7109375" customWidth="1"/>
    <col min="10" max="10" width="6.7109375" customWidth="1"/>
    <col min="11" max="12" width="4.7109375" customWidth="1"/>
    <col min="13" max="17" width="6.7109375" customWidth="1"/>
    <col min="18" max="18" width="5.85546875" bestFit="1" customWidth="1"/>
    <col min="19" max="19" width="7" customWidth="1"/>
    <col min="21" max="21" width="6.7109375" customWidth="1"/>
    <col min="22" max="23" width="4.7109375" customWidth="1"/>
    <col min="24" max="26" width="6.7109375" customWidth="1"/>
    <col min="27" max="27" width="9.140625" customWidth="1"/>
    <col min="28" max="28" width="6.7109375" customWidth="1"/>
    <col min="29" max="29" width="6.42578125" customWidth="1"/>
    <col min="30" max="30" width="5.7109375" customWidth="1"/>
    <col min="31" max="31" width="7.28515625" customWidth="1"/>
    <col min="32" max="32" width="6.7109375" customWidth="1"/>
    <col min="51" max="52" width="5.7109375" customWidth="1"/>
    <col min="53" max="53" width="16.42578125" hidden="1" customWidth="1"/>
    <col min="54" max="54" width="10.140625" hidden="1" customWidth="1"/>
    <col min="55" max="59" width="5.7109375" hidden="1" customWidth="1"/>
    <col min="60" max="60" width="8.140625" hidden="1" customWidth="1"/>
    <col min="61" max="61" width="7.85546875" hidden="1" customWidth="1"/>
    <col min="62" max="62" width="7.140625" hidden="1" customWidth="1"/>
    <col min="63" max="63" width="14.5703125" hidden="1" customWidth="1"/>
    <col min="64" max="64" width="0.5703125" customWidth="1"/>
    <col min="65" max="72" width="5.7109375" customWidth="1"/>
  </cols>
  <sheetData>
    <row r="1" spans="1:63" ht="17.25" customHeight="1" x14ac:dyDescent="0.25">
      <c r="A1" s="59" t="s">
        <v>55</v>
      </c>
      <c r="B1" s="59"/>
      <c r="C1" s="59"/>
      <c r="D1" s="59"/>
      <c r="E1" s="59"/>
      <c r="G1" s="53" t="s">
        <v>48</v>
      </c>
      <c r="H1" s="54"/>
      <c r="I1" s="55"/>
      <c r="J1" s="63"/>
      <c r="K1" s="64"/>
      <c r="L1" s="64"/>
      <c r="M1" s="64"/>
      <c r="N1" s="64"/>
      <c r="O1" s="64"/>
      <c r="P1" s="65"/>
      <c r="R1" s="53" t="s">
        <v>83</v>
      </c>
      <c r="S1" s="54"/>
      <c r="T1" s="55"/>
      <c r="U1" s="75"/>
      <c r="V1" s="76"/>
      <c r="W1" s="76"/>
      <c r="X1" s="76"/>
      <c r="Y1" s="76"/>
      <c r="Z1" s="77"/>
    </row>
    <row r="2" spans="1:63" ht="15.75" customHeight="1" x14ac:dyDescent="0.25">
      <c r="A2" s="59"/>
      <c r="B2" s="59"/>
      <c r="C2" s="59"/>
      <c r="D2" s="59"/>
      <c r="E2" s="59"/>
      <c r="G2" s="56"/>
      <c r="H2" s="57"/>
      <c r="I2" s="58"/>
      <c r="J2" s="66"/>
      <c r="K2" s="67"/>
      <c r="L2" s="67"/>
      <c r="M2" s="67"/>
      <c r="N2" s="67"/>
      <c r="O2" s="67"/>
      <c r="P2" s="68"/>
      <c r="R2" s="56"/>
      <c r="S2" s="57"/>
      <c r="T2" s="58"/>
      <c r="U2" s="78"/>
      <c r="V2" s="79"/>
      <c r="W2" s="79"/>
      <c r="X2" s="79"/>
      <c r="Y2" s="79"/>
      <c r="Z2" s="80"/>
    </row>
    <row r="3" spans="1:63" ht="15.75" customHeight="1" x14ac:dyDescent="0.25">
      <c r="A3" s="17" t="s">
        <v>108</v>
      </c>
      <c r="G3" s="53" t="s">
        <v>49</v>
      </c>
      <c r="H3" s="54"/>
      <c r="I3" s="55"/>
      <c r="J3" s="69"/>
      <c r="K3" s="70"/>
      <c r="L3" s="70"/>
      <c r="M3" s="70"/>
      <c r="N3" s="70"/>
      <c r="O3" s="70"/>
      <c r="P3" s="71"/>
      <c r="R3" s="53" t="s">
        <v>56</v>
      </c>
      <c r="S3" s="54"/>
      <c r="T3" s="55"/>
      <c r="U3" s="81"/>
      <c r="V3" s="76"/>
      <c r="W3" s="76"/>
      <c r="X3" s="76"/>
      <c r="Y3" s="76"/>
      <c r="Z3" s="77"/>
    </row>
    <row r="4" spans="1:63" ht="15.75" customHeight="1" x14ac:dyDescent="0.25">
      <c r="A4" s="3" t="s">
        <v>133</v>
      </c>
      <c r="G4" s="56"/>
      <c r="H4" s="57"/>
      <c r="I4" s="58"/>
      <c r="J4" s="72"/>
      <c r="K4" s="73"/>
      <c r="L4" s="73"/>
      <c r="M4" s="73"/>
      <c r="N4" s="73"/>
      <c r="O4" s="73"/>
      <c r="P4" s="74"/>
      <c r="R4" s="56" t="s">
        <v>54</v>
      </c>
      <c r="S4" s="57"/>
      <c r="T4" s="58"/>
      <c r="U4" s="78"/>
      <c r="V4" s="79"/>
      <c r="W4" s="79"/>
      <c r="X4" s="79"/>
      <c r="Y4" s="79"/>
      <c r="Z4" s="80"/>
    </row>
    <row r="5" spans="1:63" x14ac:dyDescent="0.25">
      <c r="A5" s="3" t="s">
        <v>134</v>
      </c>
      <c r="G5" s="53" t="s">
        <v>76</v>
      </c>
      <c r="H5" s="54"/>
      <c r="I5" s="55"/>
      <c r="J5" s="63"/>
      <c r="K5" s="64"/>
      <c r="L5" s="64"/>
      <c r="M5" s="64"/>
      <c r="N5" s="64"/>
      <c r="O5" s="64"/>
      <c r="P5" s="65"/>
      <c r="R5" s="53" t="s">
        <v>51</v>
      </c>
      <c r="S5" s="54"/>
      <c r="T5" s="55"/>
      <c r="U5" s="82"/>
      <c r="V5" s="76"/>
      <c r="W5" s="76"/>
      <c r="X5" s="76"/>
      <c r="Y5" s="76"/>
      <c r="Z5" s="77"/>
    </row>
    <row r="6" spans="1:63" x14ac:dyDescent="0.25">
      <c r="A6" s="3" t="s">
        <v>135</v>
      </c>
      <c r="G6" s="56"/>
      <c r="H6" s="57"/>
      <c r="I6" s="58"/>
      <c r="J6" s="66"/>
      <c r="K6" s="67"/>
      <c r="L6" s="67"/>
      <c r="M6" s="67"/>
      <c r="N6" s="67"/>
      <c r="O6" s="67"/>
      <c r="P6" s="68"/>
      <c r="R6" s="56"/>
      <c r="S6" s="57"/>
      <c r="T6" s="58"/>
      <c r="U6" s="78"/>
      <c r="V6" s="79"/>
      <c r="W6" s="79"/>
      <c r="X6" s="79"/>
      <c r="Y6" s="79"/>
      <c r="Z6" s="80"/>
      <c r="AB6" s="4" t="s">
        <v>138</v>
      </c>
    </row>
    <row r="7" spans="1:63" x14ac:dyDescent="0.25">
      <c r="A7" s="3" t="s">
        <v>136</v>
      </c>
      <c r="G7" s="53" t="s">
        <v>50</v>
      </c>
      <c r="H7" s="54"/>
      <c r="I7" s="55"/>
      <c r="J7" s="63"/>
      <c r="K7" s="64"/>
      <c r="L7" s="64"/>
      <c r="M7" s="64"/>
      <c r="N7" s="64"/>
      <c r="O7" s="64"/>
      <c r="P7" s="65"/>
      <c r="R7" s="53" t="s">
        <v>54</v>
      </c>
      <c r="S7" s="54"/>
      <c r="T7" s="55"/>
      <c r="U7" s="82"/>
      <c r="V7" s="76"/>
      <c r="W7" s="76"/>
      <c r="X7" s="76"/>
      <c r="Y7" s="76"/>
      <c r="Z7" s="77"/>
      <c r="AB7" s="4" t="s">
        <v>57</v>
      </c>
      <c r="BA7" t="s">
        <v>103</v>
      </c>
    </row>
    <row r="8" spans="1:63" x14ac:dyDescent="0.25">
      <c r="A8" s="3" t="s">
        <v>137</v>
      </c>
      <c r="G8" s="56"/>
      <c r="H8" s="57"/>
      <c r="I8" s="58"/>
      <c r="J8" s="66"/>
      <c r="K8" s="67"/>
      <c r="L8" s="67"/>
      <c r="M8" s="67"/>
      <c r="N8" s="67"/>
      <c r="O8" s="67"/>
      <c r="P8" s="68"/>
      <c r="Q8" s="5"/>
      <c r="R8" s="56"/>
      <c r="S8" s="57"/>
      <c r="T8" s="58"/>
      <c r="U8" s="78"/>
      <c r="V8" s="79"/>
      <c r="W8" s="79"/>
      <c r="X8" s="79"/>
      <c r="Y8" s="79"/>
      <c r="Z8" s="80"/>
      <c r="BA8" t="s">
        <v>90</v>
      </c>
    </row>
    <row r="9" spans="1:63" ht="15" customHeight="1" x14ac:dyDescent="0.25">
      <c r="A9" s="3"/>
      <c r="AB9" s="84" t="s">
        <v>78</v>
      </c>
      <c r="AC9" s="85"/>
      <c r="AD9" s="85"/>
      <c r="AE9" s="88">
        <f>SUM(BB12:BB14)</f>
        <v>0</v>
      </c>
      <c r="AF9" s="89"/>
      <c r="BA9" t="s">
        <v>100</v>
      </c>
    </row>
    <row r="10" spans="1:63" ht="15" customHeight="1" x14ac:dyDescent="0.25">
      <c r="G10" s="3"/>
      <c r="H10" s="3"/>
      <c r="I10" s="3"/>
      <c r="J10" s="3"/>
      <c r="Q10" s="5"/>
      <c r="AB10" s="86"/>
      <c r="AC10" s="87"/>
      <c r="AD10" s="87"/>
      <c r="AE10" s="88"/>
      <c r="AF10" s="89"/>
    </row>
    <row r="11" spans="1:63" ht="82.5" customHeight="1" x14ac:dyDescent="0.25">
      <c r="A11" s="1" t="s">
        <v>0</v>
      </c>
      <c r="B11" s="60" t="s">
        <v>1</v>
      </c>
      <c r="C11" s="61"/>
      <c r="D11" s="61"/>
      <c r="E11" s="61"/>
      <c r="F11" s="62"/>
      <c r="G11" s="2" t="s">
        <v>52</v>
      </c>
      <c r="H11" s="2" t="s">
        <v>53</v>
      </c>
      <c r="I11" s="2" t="s">
        <v>47</v>
      </c>
      <c r="J11" s="2" t="s">
        <v>82</v>
      </c>
      <c r="L11" s="1" t="s">
        <v>0</v>
      </c>
      <c r="M11" s="60" t="s">
        <v>1</v>
      </c>
      <c r="N11" s="61"/>
      <c r="O11" s="61"/>
      <c r="P11" s="61"/>
      <c r="Q11" s="62"/>
      <c r="R11" s="2" t="s">
        <v>52</v>
      </c>
      <c r="S11" s="2" t="s">
        <v>53</v>
      </c>
      <c r="T11" s="2" t="s">
        <v>47</v>
      </c>
      <c r="U11" s="2" t="s">
        <v>82</v>
      </c>
      <c r="AF11" t="str">
        <f>IF(AE11=0,"",AC11*AE11)</f>
        <v/>
      </c>
      <c r="BA11" t="s">
        <v>106</v>
      </c>
    </row>
    <row r="12" spans="1:63" ht="15.75" customHeight="1" x14ac:dyDescent="0.25">
      <c r="A12" s="6" t="s">
        <v>2</v>
      </c>
      <c r="B12" s="50" t="s">
        <v>3</v>
      </c>
      <c r="C12" s="51"/>
      <c r="D12" s="51"/>
      <c r="E12" s="51"/>
      <c r="F12" s="52"/>
      <c r="G12" s="7">
        <v>0.4</v>
      </c>
      <c r="H12" s="7">
        <v>17</v>
      </c>
      <c r="I12" s="8"/>
      <c r="J12" s="15" t="str">
        <f>IF(I12=0,"",I12*G12)</f>
        <v/>
      </c>
      <c r="L12" s="6" t="s">
        <v>29</v>
      </c>
      <c r="M12" s="50" t="s">
        <v>66</v>
      </c>
      <c r="N12" s="51"/>
      <c r="O12" s="51"/>
      <c r="P12" s="51"/>
      <c r="Q12" s="52"/>
      <c r="R12" s="7">
        <v>0.3</v>
      </c>
      <c r="S12" s="7">
        <v>4.3</v>
      </c>
      <c r="T12" s="8"/>
      <c r="U12" s="15" t="str">
        <f>IF(T12=0,"",T12*R12)</f>
        <v/>
      </c>
      <c r="W12" s="20" t="s">
        <v>90</v>
      </c>
      <c r="X12" s="21"/>
      <c r="Y12" s="21"/>
      <c r="Z12" s="21"/>
      <c r="AA12" s="22"/>
      <c r="AB12" s="26" t="s">
        <v>88</v>
      </c>
      <c r="AC12" s="26" t="s">
        <v>89</v>
      </c>
      <c r="AD12" s="26" t="s">
        <v>82</v>
      </c>
      <c r="AE12" s="26"/>
      <c r="BA12" t="s">
        <v>131</v>
      </c>
      <c r="BB12" s="18">
        <f>SUM(J12:J35)+SUM(U12:U34)</f>
        <v>0</v>
      </c>
    </row>
    <row r="13" spans="1:63" ht="15.75" customHeight="1" x14ac:dyDescent="0.25">
      <c r="A13" s="6" t="s">
        <v>4</v>
      </c>
      <c r="B13" s="50" t="s">
        <v>24</v>
      </c>
      <c r="C13" s="51"/>
      <c r="D13" s="51"/>
      <c r="E13" s="51"/>
      <c r="F13" s="52"/>
      <c r="G13" s="7">
        <v>0.4</v>
      </c>
      <c r="H13" s="7">
        <v>17</v>
      </c>
      <c r="I13" s="8"/>
      <c r="J13" s="15" t="str">
        <f t="shared" ref="J13:J34" si="0">IF(I13=0,"",I13*G13)</f>
        <v/>
      </c>
      <c r="L13" s="6" t="s">
        <v>30</v>
      </c>
      <c r="M13" s="50" t="s">
        <v>109</v>
      </c>
      <c r="N13" s="51"/>
      <c r="O13" s="51"/>
      <c r="P13" s="51"/>
      <c r="Q13" s="52"/>
      <c r="R13" s="7">
        <v>0.45</v>
      </c>
      <c r="S13" s="7">
        <v>3.5</v>
      </c>
      <c r="T13" s="8"/>
      <c r="U13" s="15" t="str">
        <f>IF(T13=0,"",T13*R13)</f>
        <v/>
      </c>
      <c r="W13" s="23" t="s">
        <v>91</v>
      </c>
      <c r="X13" s="24"/>
      <c r="Y13" s="24"/>
      <c r="Z13" s="24"/>
      <c r="AA13" s="25"/>
      <c r="AB13" s="8"/>
      <c r="AC13" s="8"/>
      <c r="AD13" s="90"/>
      <c r="AE13" s="90"/>
      <c r="BA13" t="s">
        <v>93</v>
      </c>
      <c r="BB13" s="18">
        <f>AD13+AD14</f>
        <v>0</v>
      </c>
    </row>
    <row r="14" spans="1:63" ht="15.75" customHeight="1" x14ac:dyDescent="0.25">
      <c r="A14" s="6" t="s">
        <v>6</v>
      </c>
      <c r="B14" s="50" t="s">
        <v>5</v>
      </c>
      <c r="C14" s="51"/>
      <c r="D14" s="51"/>
      <c r="E14" s="51"/>
      <c r="F14" s="52"/>
      <c r="G14" s="7">
        <v>0.4</v>
      </c>
      <c r="H14" s="7">
        <v>10.5</v>
      </c>
      <c r="I14" s="8"/>
      <c r="J14" s="15" t="str">
        <f t="shared" si="0"/>
        <v/>
      </c>
      <c r="L14" s="6" t="s">
        <v>31</v>
      </c>
      <c r="M14" s="50" t="s">
        <v>110</v>
      </c>
      <c r="N14" s="51"/>
      <c r="O14" s="51"/>
      <c r="P14" s="51"/>
      <c r="Q14" s="52"/>
      <c r="R14" s="7">
        <v>0.45</v>
      </c>
      <c r="S14" s="7">
        <v>3.7</v>
      </c>
      <c r="T14" s="8"/>
      <c r="U14" s="15" t="str">
        <f t="shared" ref="U14:U19" si="1">IF(T14=0,"",T14*R14)</f>
        <v/>
      </c>
      <c r="W14" s="19" t="s">
        <v>92</v>
      </c>
      <c r="X14" s="19"/>
      <c r="Y14" s="19"/>
      <c r="Z14" s="19"/>
      <c r="AA14" s="19"/>
      <c r="AB14" s="8"/>
      <c r="AC14" s="8"/>
      <c r="AD14" s="90"/>
      <c r="AE14" s="90"/>
      <c r="BA14" t="s">
        <v>94</v>
      </c>
      <c r="BB14">
        <v>0</v>
      </c>
      <c r="BC14" s="31" t="s">
        <v>130</v>
      </c>
    </row>
    <row r="15" spans="1:63" ht="15.75" customHeight="1" x14ac:dyDescent="0.25">
      <c r="A15" s="6" t="s">
        <v>8</v>
      </c>
      <c r="B15" s="50" t="s">
        <v>13</v>
      </c>
      <c r="C15" s="51"/>
      <c r="D15" s="51"/>
      <c r="E15" s="51"/>
      <c r="F15" s="52"/>
      <c r="G15" s="7">
        <v>2.2999999999999998</v>
      </c>
      <c r="H15" s="7">
        <v>38.1</v>
      </c>
      <c r="I15" s="8"/>
      <c r="J15" s="15" t="str">
        <f t="shared" si="0"/>
        <v/>
      </c>
      <c r="L15" s="6" t="s">
        <v>32</v>
      </c>
      <c r="M15" s="50" t="s">
        <v>111</v>
      </c>
      <c r="N15" s="51"/>
      <c r="O15" s="51"/>
      <c r="P15" s="51"/>
      <c r="Q15" s="52"/>
      <c r="R15" s="7">
        <v>0.45</v>
      </c>
      <c r="S15" s="7">
        <v>4</v>
      </c>
      <c r="T15" s="8"/>
      <c r="U15" s="15" t="str">
        <f t="shared" si="1"/>
        <v/>
      </c>
      <c r="BG15" t="s">
        <v>95</v>
      </c>
      <c r="BH15" t="s">
        <v>96</v>
      </c>
      <c r="BI15" t="s">
        <v>97</v>
      </c>
      <c r="BJ15" t="s">
        <v>98</v>
      </c>
      <c r="BK15" t="s">
        <v>99</v>
      </c>
    </row>
    <row r="16" spans="1:63" ht="15.75" customHeight="1" x14ac:dyDescent="0.25">
      <c r="A16" s="6" t="s">
        <v>10</v>
      </c>
      <c r="B16" s="50" t="s">
        <v>15</v>
      </c>
      <c r="C16" s="51"/>
      <c r="D16" s="51"/>
      <c r="E16" s="51"/>
      <c r="F16" s="52"/>
      <c r="G16" s="7">
        <v>2.2999999999999998</v>
      </c>
      <c r="H16" s="7">
        <v>19.399999999999999</v>
      </c>
      <c r="I16" s="8"/>
      <c r="J16" s="15" t="str">
        <f t="shared" si="0"/>
        <v/>
      </c>
      <c r="L16" s="6" t="s">
        <v>33</v>
      </c>
      <c r="M16" s="50" t="s">
        <v>112</v>
      </c>
      <c r="N16" s="51"/>
      <c r="O16" s="51"/>
      <c r="P16" s="51"/>
      <c r="Q16" s="52"/>
      <c r="R16" s="7">
        <v>0.3</v>
      </c>
      <c r="S16" s="7">
        <v>3.3</v>
      </c>
      <c r="T16" s="8"/>
      <c r="U16" s="15" t="str">
        <f t="shared" si="1"/>
        <v/>
      </c>
      <c r="W16" s="91" t="s">
        <v>101</v>
      </c>
      <c r="X16" s="92"/>
      <c r="Y16" s="92"/>
      <c r="Z16" s="92"/>
      <c r="AA16" s="92"/>
      <c r="AB16" s="92"/>
      <c r="AC16" s="92"/>
      <c r="AD16" s="92"/>
      <c r="AE16" s="92"/>
      <c r="AF16" s="93"/>
      <c r="BA16" s="18" t="str">
        <f>A12</f>
        <v>001</v>
      </c>
      <c r="BB16" s="18" t="str">
        <f>B12</f>
        <v>Speiseteller, flach, 27 cm</v>
      </c>
      <c r="BG16" s="18">
        <f>G12</f>
        <v>0.4</v>
      </c>
      <c r="BH16" s="18">
        <f>H12</f>
        <v>17</v>
      </c>
      <c r="BI16">
        <f>I12</f>
        <v>0</v>
      </c>
      <c r="BJ16">
        <f>BI16*BG16</f>
        <v>0</v>
      </c>
    </row>
    <row r="17" spans="1:62" ht="15.75" customHeight="1" x14ac:dyDescent="0.25">
      <c r="A17" s="6" t="s">
        <v>12</v>
      </c>
      <c r="B17" s="50" t="s">
        <v>17</v>
      </c>
      <c r="C17" s="51"/>
      <c r="D17" s="51"/>
      <c r="E17" s="51"/>
      <c r="F17" s="52"/>
      <c r="G17" s="7">
        <v>2.5</v>
      </c>
      <c r="H17" s="7">
        <v>22.8</v>
      </c>
      <c r="I17" s="8"/>
      <c r="J17" s="15" t="str">
        <f t="shared" si="0"/>
        <v/>
      </c>
      <c r="L17" s="6" t="s">
        <v>34</v>
      </c>
      <c r="M17" s="50" t="s">
        <v>113</v>
      </c>
      <c r="N17" s="51"/>
      <c r="O17" s="51"/>
      <c r="P17" s="51"/>
      <c r="Q17" s="52"/>
      <c r="R17" s="7">
        <v>0.35</v>
      </c>
      <c r="S17" s="7">
        <v>3.2</v>
      </c>
      <c r="T17" s="8"/>
      <c r="U17" s="15" t="str">
        <f t="shared" si="1"/>
        <v/>
      </c>
      <c r="W17" s="41"/>
      <c r="X17" s="42"/>
      <c r="Y17" s="42"/>
      <c r="Z17" s="42"/>
      <c r="AA17" s="42"/>
      <c r="AB17" s="42"/>
      <c r="AC17" s="42"/>
      <c r="AD17" s="42"/>
      <c r="AE17" s="42"/>
      <c r="AF17" s="43"/>
      <c r="BA17" s="18" t="str">
        <f t="shared" ref="BA17:BB17" si="2">A13</f>
        <v>002</v>
      </c>
      <c r="BB17" s="18" t="str">
        <f t="shared" si="2"/>
        <v>Suppenteller</v>
      </c>
      <c r="BG17" s="18">
        <f t="shared" ref="BG17:BH17" si="3">G13</f>
        <v>0.4</v>
      </c>
      <c r="BH17" s="18">
        <f t="shared" si="3"/>
        <v>17</v>
      </c>
      <c r="BI17">
        <f t="shared" ref="BI17:BI34" si="4">I13</f>
        <v>0</v>
      </c>
      <c r="BJ17">
        <f t="shared" ref="BJ17:BJ41" si="5">BI17*BG17</f>
        <v>0</v>
      </c>
    </row>
    <row r="18" spans="1:62" ht="15.75" customHeight="1" x14ac:dyDescent="0.25">
      <c r="A18" s="6" t="s">
        <v>14</v>
      </c>
      <c r="B18" s="50" t="s">
        <v>7</v>
      </c>
      <c r="C18" s="51"/>
      <c r="D18" s="51"/>
      <c r="E18" s="51"/>
      <c r="F18" s="52"/>
      <c r="G18" s="7">
        <v>0.35</v>
      </c>
      <c r="H18" s="7">
        <v>8.5</v>
      </c>
      <c r="I18" s="8"/>
      <c r="J18" s="15" t="str">
        <f>IF(I18=0,"",I18*G18)</f>
        <v/>
      </c>
      <c r="L18" s="6" t="s">
        <v>35</v>
      </c>
      <c r="M18" s="50" t="s">
        <v>114</v>
      </c>
      <c r="N18" s="51"/>
      <c r="O18" s="51"/>
      <c r="P18" s="51"/>
      <c r="Q18" s="52"/>
      <c r="R18" s="7">
        <v>0.45</v>
      </c>
      <c r="S18" s="7">
        <v>3.2</v>
      </c>
      <c r="T18" s="8"/>
      <c r="U18" s="15" t="str">
        <f>IF(T18=0,"",T18*R18)</f>
        <v/>
      </c>
      <c r="W18" s="44"/>
      <c r="X18" s="45"/>
      <c r="Y18" s="45"/>
      <c r="Z18" s="45"/>
      <c r="AA18" s="45"/>
      <c r="AB18" s="45"/>
      <c r="AC18" s="45"/>
      <c r="AD18" s="45"/>
      <c r="AE18" s="45"/>
      <c r="AF18" s="46"/>
      <c r="BA18" s="18" t="str">
        <f t="shared" ref="BA18:BB18" si="6">A14</f>
        <v>003</v>
      </c>
      <c r="BB18" s="18" t="str">
        <f t="shared" si="6"/>
        <v>Suppentasse (ohne Unterteller)</v>
      </c>
      <c r="BG18" s="18">
        <f t="shared" ref="BG18:BH18" si="7">G14</f>
        <v>0.4</v>
      </c>
      <c r="BH18" s="18">
        <f t="shared" si="7"/>
        <v>10.5</v>
      </c>
      <c r="BI18">
        <f t="shared" si="4"/>
        <v>0</v>
      </c>
      <c r="BJ18">
        <f t="shared" si="5"/>
        <v>0</v>
      </c>
    </row>
    <row r="19" spans="1:62" ht="15.75" customHeight="1" x14ac:dyDescent="0.25">
      <c r="A19" s="6" t="s">
        <v>16</v>
      </c>
      <c r="B19" s="50" t="s">
        <v>9</v>
      </c>
      <c r="C19" s="51"/>
      <c r="D19" s="51"/>
      <c r="E19" s="51"/>
      <c r="F19" s="52"/>
      <c r="G19" s="7">
        <v>0.35</v>
      </c>
      <c r="H19" s="7">
        <v>7.1</v>
      </c>
      <c r="I19" s="8"/>
      <c r="J19" s="15" t="str">
        <f>IF(I19=0,"",I19*G19)</f>
        <v/>
      </c>
      <c r="L19" s="6" t="s">
        <v>102</v>
      </c>
      <c r="M19" s="50" t="s">
        <v>115</v>
      </c>
      <c r="N19" s="51"/>
      <c r="O19" s="51"/>
      <c r="P19" s="51"/>
      <c r="Q19" s="52"/>
      <c r="R19" s="7">
        <v>0.45</v>
      </c>
      <c r="S19" s="7">
        <v>4</v>
      </c>
      <c r="T19" s="8"/>
      <c r="U19" s="15" t="str">
        <f t="shared" si="1"/>
        <v/>
      </c>
      <c r="W19" s="44"/>
      <c r="X19" s="45"/>
      <c r="Y19" s="45"/>
      <c r="Z19" s="45"/>
      <c r="AA19" s="45"/>
      <c r="AB19" s="45"/>
      <c r="AC19" s="45"/>
      <c r="AD19" s="45"/>
      <c r="AE19" s="45"/>
      <c r="AF19" s="46"/>
      <c r="BA19" s="18" t="str">
        <f t="shared" ref="BA19:BB19" si="8">A15</f>
        <v>004</v>
      </c>
      <c r="BB19" s="18" t="str">
        <f t="shared" si="8"/>
        <v>Fleischplatte, oval, 36 cm</v>
      </c>
      <c r="BG19" s="18">
        <f t="shared" ref="BG19:BH19" si="9">G15</f>
        <v>2.2999999999999998</v>
      </c>
      <c r="BH19" s="18">
        <f t="shared" si="9"/>
        <v>38.1</v>
      </c>
      <c r="BI19">
        <f t="shared" si="4"/>
        <v>0</v>
      </c>
      <c r="BJ19">
        <f t="shared" si="5"/>
        <v>0</v>
      </c>
    </row>
    <row r="20" spans="1:62" ht="15.75" customHeight="1" x14ac:dyDescent="0.25">
      <c r="A20" s="6" t="s">
        <v>18</v>
      </c>
      <c r="B20" s="50" t="s">
        <v>11</v>
      </c>
      <c r="C20" s="51"/>
      <c r="D20" s="51"/>
      <c r="E20" s="51"/>
      <c r="F20" s="52"/>
      <c r="G20" s="7">
        <v>0.18</v>
      </c>
      <c r="H20" s="7">
        <v>4.8</v>
      </c>
      <c r="I20" s="8"/>
      <c r="J20" s="15" t="str">
        <f t="shared" si="0"/>
        <v/>
      </c>
      <c r="L20" s="6" t="s">
        <v>36</v>
      </c>
      <c r="M20" s="50" t="s">
        <v>116</v>
      </c>
      <c r="N20" s="51"/>
      <c r="O20" s="51"/>
      <c r="P20" s="51"/>
      <c r="Q20" s="52"/>
      <c r="R20" s="7">
        <v>1.8</v>
      </c>
      <c r="S20" s="7">
        <v>7.7</v>
      </c>
      <c r="T20" s="8"/>
      <c r="U20" s="15" t="str">
        <f>IF(T20=0,"",T20*R20)</f>
        <v/>
      </c>
      <c r="W20" s="44"/>
      <c r="X20" s="45"/>
      <c r="Y20" s="45"/>
      <c r="Z20" s="45"/>
      <c r="AA20" s="45"/>
      <c r="AB20" s="45"/>
      <c r="AC20" s="45"/>
      <c r="AD20" s="45"/>
      <c r="AE20" s="45"/>
      <c r="AF20" s="46"/>
      <c r="BA20" s="18" t="str">
        <f t="shared" ref="BA20:BB20" si="10">A16</f>
        <v>005</v>
      </c>
      <c r="BB20" s="18" t="str">
        <f t="shared" si="10"/>
        <v>Sauciere, 0,30 Liter</v>
      </c>
      <c r="BG20" s="18">
        <f t="shared" ref="BG20:BH20" si="11">G16</f>
        <v>2.2999999999999998</v>
      </c>
      <c r="BH20" s="18">
        <f t="shared" si="11"/>
        <v>19.399999999999999</v>
      </c>
      <c r="BI20">
        <f t="shared" si="4"/>
        <v>0</v>
      </c>
      <c r="BJ20">
        <f t="shared" si="5"/>
        <v>0</v>
      </c>
    </row>
    <row r="21" spans="1:62" ht="15.75" customHeight="1" x14ac:dyDescent="0.25">
      <c r="A21" s="6" t="s">
        <v>20</v>
      </c>
      <c r="B21" s="50" t="s">
        <v>19</v>
      </c>
      <c r="C21" s="51"/>
      <c r="D21" s="51"/>
      <c r="E21" s="51"/>
      <c r="F21" s="52"/>
      <c r="G21" s="7">
        <v>0.6</v>
      </c>
      <c r="H21" s="7">
        <v>8.9</v>
      </c>
      <c r="I21" s="8"/>
      <c r="J21" s="15" t="str">
        <f t="shared" si="0"/>
        <v/>
      </c>
      <c r="L21" s="6" t="s">
        <v>37</v>
      </c>
      <c r="M21" s="50" t="s">
        <v>117</v>
      </c>
      <c r="N21" s="51"/>
      <c r="O21" s="51"/>
      <c r="P21" s="51"/>
      <c r="Q21" s="52"/>
      <c r="R21" s="7">
        <v>0.4</v>
      </c>
      <c r="S21" s="7">
        <v>1</v>
      </c>
      <c r="T21" s="8"/>
      <c r="U21" s="15" t="str">
        <f t="shared" ref="U21" si="12">IF(T21=0,"",T21*R21)</f>
        <v/>
      </c>
      <c r="W21" s="44"/>
      <c r="X21" s="45"/>
      <c r="Y21" s="45"/>
      <c r="Z21" s="45"/>
      <c r="AA21" s="45"/>
      <c r="AB21" s="45"/>
      <c r="AC21" s="45"/>
      <c r="AD21" s="45"/>
      <c r="AE21" s="45"/>
      <c r="AF21" s="46"/>
      <c r="BA21" s="18" t="str">
        <f t="shared" ref="BA21:BB21" si="13">A17</f>
        <v>006</v>
      </c>
      <c r="BB21" s="18" t="str">
        <f t="shared" si="13"/>
        <v>Schüssel, rund, 21 cm</v>
      </c>
      <c r="BG21" s="18">
        <f t="shared" ref="BG21:BH21" si="14">G17</f>
        <v>2.5</v>
      </c>
      <c r="BH21" s="18">
        <f t="shared" si="14"/>
        <v>22.8</v>
      </c>
      <c r="BI21">
        <f t="shared" si="4"/>
        <v>0</v>
      </c>
      <c r="BJ21">
        <f t="shared" si="5"/>
        <v>0</v>
      </c>
    </row>
    <row r="22" spans="1:62" ht="15.75" customHeight="1" x14ac:dyDescent="0.25">
      <c r="A22" s="6" t="s">
        <v>22</v>
      </c>
      <c r="B22" s="50" t="s">
        <v>21</v>
      </c>
      <c r="C22" s="51"/>
      <c r="D22" s="51"/>
      <c r="E22" s="51"/>
      <c r="F22" s="52"/>
      <c r="G22" s="7">
        <v>0.6</v>
      </c>
      <c r="H22" s="7">
        <v>15.7</v>
      </c>
      <c r="I22" s="8"/>
      <c r="J22" s="15" t="str">
        <f t="shared" si="0"/>
        <v/>
      </c>
      <c r="L22" s="6" t="s">
        <v>67</v>
      </c>
      <c r="M22" s="50" t="s">
        <v>118</v>
      </c>
      <c r="N22" s="51"/>
      <c r="O22" s="51"/>
      <c r="P22" s="51"/>
      <c r="Q22" s="52"/>
      <c r="R22" s="7">
        <v>5</v>
      </c>
      <c r="S22" s="7">
        <v>30</v>
      </c>
      <c r="T22" s="8"/>
      <c r="U22" s="15" t="str">
        <f t="shared" ref="U22:U29" si="15">IF(T22=0,"",T22*R22)</f>
        <v/>
      </c>
      <c r="W22" s="47"/>
      <c r="X22" s="48"/>
      <c r="Y22" s="48"/>
      <c r="Z22" s="48"/>
      <c r="AA22" s="48"/>
      <c r="AB22" s="48"/>
      <c r="AC22" s="48"/>
      <c r="AD22" s="48"/>
      <c r="AE22" s="48"/>
      <c r="AF22" s="49"/>
      <c r="BA22" s="18" t="str">
        <f t="shared" ref="BA22:BB22" si="16">A18</f>
        <v>007</v>
      </c>
      <c r="BB22" s="18" t="str">
        <f t="shared" si="16"/>
        <v>Dessertteller, flach, 20 cm</v>
      </c>
      <c r="BG22" s="18">
        <f t="shared" ref="BG22:BH22" si="17">G18</f>
        <v>0.35</v>
      </c>
      <c r="BH22" s="18">
        <f t="shared" si="17"/>
        <v>8.5</v>
      </c>
      <c r="BI22">
        <f t="shared" si="4"/>
        <v>0</v>
      </c>
      <c r="BJ22">
        <f t="shared" si="5"/>
        <v>0</v>
      </c>
    </row>
    <row r="23" spans="1:62" ht="15.75" customHeight="1" x14ac:dyDescent="0.25">
      <c r="A23" s="6" t="s">
        <v>23</v>
      </c>
      <c r="B23" s="50" t="s">
        <v>58</v>
      </c>
      <c r="C23" s="51"/>
      <c r="D23" s="51"/>
      <c r="E23" s="51"/>
      <c r="F23" s="52"/>
      <c r="G23" s="7">
        <v>2</v>
      </c>
      <c r="H23" s="7">
        <v>10.8</v>
      </c>
      <c r="I23" s="8"/>
      <c r="J23" s="15" t="str">
        <f t="shared" si="0"/>
        <v/>
      </c>
      <c r="L23" s="6" t="s">
        <v>68</v>
      </c>
      <c r="M23" s="50" t="s">
        <v>119</v>
      </c>
      <c r="N23" s="51"/>
      <c r="O23" s="51"/>
      <c r="P23" s="51"/>
      <c r="Q23" s="52"/>
      <c r="R23" s="7">
        <v>1.8</v>
      </c>
      <c r="S23" s="7">
        <v>15</v>
      </c>
      <c r="T23" s="8"/>
      <c r="U23" s="15" t="str">
        <f t="shared" si="15"/>
        <v/>
      </c>
      <c r="BA23" s="18" t="str">
        <f t="shared" ref="BA23:BB23" si="18">A19</f>
        <v>008</v>
      </c>
      <c r="BB23" s="18" t="str">
        <f t="shared" si="18"/>
        <v>Kaffeetasse (ohne Unterteller)</v>
      </c>
      <c r="BG23" s="18">
        <f t="shared" ref="BG23:BH23" si="19">G19</f>
        <v>0.35</v>
      </c>
      <c r="BH23" s="18">
        <f t="shared" si="19"/>
        <v>7.1</v>
      </c>
      <c r="BI23">
        <f t="shared" si="4"/>
        <v>0</v>
      </c>
      <c r="BJ23">
        <f t="shared" si="5"/>
        <v>0</v>
      </c>
    </row>
    <row r="24" spans="1:62" ht="15.75" customHeight="1" x14ac:dyDescent="0.25">
      <c r="A24" s="6" t="s">
        <v>59</v>
      </c>
      <c r="B24" s="50" t="s">
        <v>38</v>
      </c>
      <c r="C24" s="51"/>
      <c r="D24" s="51"/>
      <c r="E24" s="51"/>
      <c r="F24" s="52"/>
      <c r="G24" s="7">
        <v>0.25</v>
      </c>
      <c r="H24" s="7">
        <v>4</v>
      </c>
      <c r="I24" s="8"/>
      <c r="J24" s="15" t="str">
        <f t="shared" si="0"/>
        <v/>
      </c>
      <c r="L24" s="6" t="s">
        <v>69</v>
      </c>
      <c r="M24" s="50" t="s">
        <v>120</v>
      </c>
      <c r="N24" s="51"/>
      <c r="O24" s="51"/>
      <c r="P24" s="51"/>
      <c r="Q24" s="52"/>
      <c r="R24" s="7">
        <v>3</v>
      </c>
      <c r="S24" s="7">
        <v>65</v>
      </c>
      <c r="T24" s="8"/>
      <c r="U24" s="15" t="str">
        <f t="shared" si="15"/>
        <v/>
      </c>
      <c r="W24" s="32" t="s">
        <v>132</v>
      </c>
      <c r="X24" s="33"/>
      <c r="Y24" s="33"/>
      <c r="Z24" s="33"/>
      <c r="AA24" s="33"/>
      <c r="AB24" s="33"/>
      <c r="AC24" s="33"/>
      <c r="AD24" s="33"/>
      <c r="AE24" s="33"/>
      <c r="AF24" s="34"/>
      <c r="BA24" s="18" t="str">
        <f t="shared" ref="BA24:BB24" si="20">A20</f>
        <v>009</v>
      </c>
      <c r="BB24" s="18" t="str">
        <f t="shared" si="20"/>
        <v>Kombi-Untertasse</v>
      </c>
      <c r="BG24" s="18">
        <f t="shared" ref="BG24:BH24" si="21">G20</f>
        <v>0.18</v>
      </c>
      <c r="BH24" s="18">
        <f t="shared" si="21"/>
        <v>4.8</v>
      </c>
      <c r="BI24">
        <f t="shared" si="4"/>
        <v>0</v>
      </c>
      <c r="BJ24">
        <f t="shared" si="5"/>
        <v>0</v>
      </c>
    </row>
    <row r="25" spans="1:62" ht="15.75" customHeight="1" x14ac:dyDescent="0.25">
      <c r="A25" s="6" t="s">
        <v>60</v>
      </c>
      <c r="B25" s="50" t="s">
        <v>39</v>
      </c>
      <c r="C25" s="51"/>
      <c r="D25" s="51"/>
      <c r="E25" s="51"/>
      <c r="F25" s="52"/>
      <c r="G25" s="7">
        <v>0.25</v>
      </c>
      <c r="H25" s="7">
        <v>4</v>
      </c>
      <c r="I25" s="8"/>
      <c r="J25" s="15" t="str">
        <f t="shared" si="0"/>
        <v/>
      </c>
      <c r="L25" s="6" t="s">
        <v>70</v>
      </c>
      <c r="M25" s="50" t="s">
        <v>121</v>
      </c>
      <c r="N25" s="51"/>
      <c r="O25" s="51"/>
      <c r="P25" s="51"/>
      <c r="Q25" s="52"/>
      <c r="R25" s="7">
        <v>1.5</v>
      </c>
      <c r="S25" s="7">
        <v>10</v>
      </c>
      <c r="T25" s="8"/>
      <c r="U25" s="15" t="str">
        <f t="shared" si="15"/>
        <v/>
      </c>
      <c r="W25" s="35"/>
      <c r="X25" s="36"/>
      <c r="Y25" s="36"/>
      <c r="Z25" s="36"/>
      <c r="AA25" s="36"/>
      <c r="AB25" s="36"/>
      <c r="AC25" s="36"/>
      <c r="AD25" s="36"/>
      <c r="AE25" s="36"/>
      <c r="AF25" s="37"/>
      <c r="BA25" s="18" t="str">
        <f t="shared" ref="BA25:BB25" si="22">A21</f>
        <v>011</v>
      </c>
      <c r="BB25" s="18" t="str">
        <f t="shared" si="22"/>
        <v>Milchkännchen, 0,1 Liter</v>
      </c>
      <c r="BG25" s="18">
        <f t="shared" ref="BG25:BH25" si="23">G21</f>
        <v>0.6</v>
      </c>
      <c r="BH25" s="18">
        <f t="shared" si="23"/>
        <v>8.9</v>
      </c>
      <c r="BI25">
        <f t="shared" si="4"/>
        <v>0</v>
      </c>
      <c r="BJ25">
        <f t="shared" si="5"/>
        <v>0</v>
      </c>
    </row>
    <row r="26" spans="1:62" ht="15.75" customHeight="1" x14ac:dyDescent="0.25">
      <c r="A26" s="6" t="s">
        <v>61</v>
      </c>
      <c r="B26" s="50" t="s">
        <v>40</v>
      </c>
      <c r="C26" s="51"/>
      <c r="D26" s="51"/>
      <c r="E26" s="51"/>
      <c r="F26" s="52"/>
      <c r="G26" s="7">
        <v>0.25</v>
      </c>
      <c r="H26" s="7">
        <v>4</v>
      </c>
      <c r="I26" s="8"/>
      <c r="J26" s="15" t="str">
        <f t="shared" si="0"/>
        <v/>
      </c>
      <c r="L26" s="6" t="s">
        <v>71</v>
      </c>
      <c r="M26" s="50" t="s">
        <v>122</v>
      </c>
      <c r="N26" s="51"/>
      <c r="O26" s="51"/>
      <c r="P26" s="51"/>
      <c r="Q26" s="52"/>
      <c r="R26" s="7">
        <v>1</v>
      </c>
      <c r="S26" s="7">
        <v>10</v>
      </c>
      <c r="T26" s="8"/>
      <c r="U26" s="15" t="str">
        <f t="shared" si="15"/>
        <v/>
      </c>
      <c r="W26" s="35"/>
      <c r="X26" s="36"/>
      <c r="Y26" s="36"/>
      <c r="Z26" s="36"/>
      <c r="AA26" s="36"/>
      <c r="AB26" s="36"/>
      <c r="AC26" s="36"/>
      <c r="AD26" s="36"/>
      <c r="AE26" s="36"/>
      <c r="AF26" s="37"/>
      <c r="BA26" s="18" t="str">
        <f t="shared" ref="BA26:BB26" si="24">A22</f>
        <v>012</v>
      </c>
      <c r="BB26" s="18" t="str">
        <f t="shared" si="24"/>
        <v>Zuckerdose mit Deckel</v>
      </c>
      <c r="BG26" s="18">
        <f t="shared" ref="BG26:BH26" si="25">G22</f>
        <v>0.6</v>
      </c>
      <c r="BH26" s="18">
        <f t="shared" si="25"/>
        <v>15.7</v>
      </c>
      <c r="BI26">
        <f t="shared" si="4"/>
        <v>0</v>
      </c>
      <c r="BJ26">
        <f t="shared" si="5"/>
        <v>0</v>
      </c>
    </row>
    <row r="27" spans="1:62" ht="15.75" customHeight="1" x14ac:dyDescent="0.25">
      <c r="A27" s="6" t="s">
        <v>62</v>
      </c>
      <c r="B27" s="50" t="s">
        <v>41</v>
      </c>
      <c r="C27" s="51"/>
      <c r="D27" s="51"/>
      <c r="E27" s="51"/>
      <c r="F27" s="52"/>
      <c r="G27" s="7">
        <v>0.25</v>
      </c>
      <c r="H27" s="7">
        <v>4</v>
      </c>
      <c r="I27" s="8"/>
      <c r="J27" s="15" t="str">
        <f t="shared" si="0"/>
        <v/>
      </c>
      <c r="L27" s="6" t="s">
        <v>72</v>
      </c>
      <c r="M27" s="50" t="s">
        <v>123</v>
      </c>
      <c r="N27" s="51"/>
      <c r="O27" s="51"/>
      <c r="P27" s="51"/>
      <c r="Q27" s="52"/>
      <c r="R27" s="7">
        <v>3.5</v>
      </c>
      <c r="S27" s="7">
        <v>30</v>
      </c>
      <c r="T27" s="8"/>
      <c r="U27" s="15" t="str">
        <f t="shared" si="15"/>
        <v/>
      </c>
      <c r="W27" s="35"/>
      <c r="X27" s="36"/>
      <c r="Y27" s="36"/>
      <c r="Z27" s="36"/>
      <c r="AA27" s="36"/>
      <c r="AB27" s="36"/>
      <c r="AC27" s="36"/>
      <c r="AD27" s="36"/>
      <c r="AE27" s="36"/>
      <c r="AF27" s="37"/>
      <c r="BA27" s="18" t="str">
        <f t="shared" ref="BA27:BB27" si="26">A23</f>
        <v>013</v>
      </c>
      <c r="BB27" s="18" t="str">
        <f t="shared" si="26"/>
        <v>Glastortenplatte</v>
      </c>
      <c r="BG27" s="18">
        <f t="shared" ref="BG27:BH27" si="27">G23</f>
        <v>2</v>
      </c>
      <c r="BH27" s="18">
        <f t="shared" si="27"/>
        <v>10.8</v>
      </c>
      <c r="BI27">
        <f t="shared" si="4"/>
        <v>0</v>
      </c>
      <c r="BJ27">
        <f t="shared" si="5"/>
        <v>0</v>
      </c>
    </row>
    <row r="28" spans="1:62" ht="15.75" customHeight="1" x14ac:dyDescent="0.25">
      <c r="A28" s="6" t="s">
        <v>63</v>
      </c>
      <c r="B28" s="50" t="s">
        <v>42</v>
      </c>
      <c r="C28" s="51"/>
      <c r="D28" s="51"/>
      <c r="E28" s="51"/>
      <c r="F28" s="52"/>
      <c r="G28" s="7">
        <v>0.25</v>
      </c>
      <c r="H28" s="7">
        <v>4</v>
      </c>
      <c r="I28" s="8"/>
      <c r="J28" s="15" t="str">
        <f>IF(I28=0,"",I28*G28)</f>
        <v/>
      </c>
      <c r="L28" s="6" t="s">
        <v>105</v>
      </c>
      <c r="M28" s="50" t="s">
        <v>124</v>
      </c>
      <c r="N28" s="51"/>
      <c r="O28" s="51"/>
      <c r="P28" s="51"/>
      <c r="Q28" s="52"/>
      <c r="R28" s="7">
        <v>5</v>
      </c>
      <c r="S28" s="7">
        <v>20</v>
      </c>
      <c r="T28" s="8"/>
      <c r="U28" s="15" t="str">
        <f t="shared" si="15"/>
        <v/>
      </c>
      <c r="W28" s="35"/>
      <c r="X28" s="36"/>
      <c r="Y28" s="36"/>
      <c r="Z28" s="36"/>
      <c r="AA28" s="36"/>
      <c r="AB28" s="36"/>
      <c r="AC28" s="36"/>
      <c r="AD28" s="36"/>
      <c r="AE28" s="36"/>
      <c r="AF28" s="37"/>
      <c r="BA28" s="18" t="str">
        <f t="shared" ref="BA28:BB28" si="28">A24</f>
        <v>014</v>
      </c>
      <c r="BB28" s="18" t="str">
        <f t="shared" si="28"/>
        <v>Messer</v>
      </c>
      <c r="BG28" s="18">
        <f t="shared" ref="BG28:BH28" si="29">G24</f>
        <v>0.25</v>
      </c>
      <c r="BH28" s="18">
        <f t="shared" si="29"/>
        <v>4</v>
      </c>
      <c r="BI28">
        <f t="shared" si="4"/>
        <v>0</v>
      </c>
      <c r="BJ28">
        <f t="shared" si="5"/>
        <v>0</v>
      </c>
    </row>
    <row r="29" spans="1:62" ht="15.75" customHeight="1" x14ac:dyDescent="0.25">
      <c r="A29" s="6" t="s">
        <v>64</v>
      </c>
      <c r="B29" s="50" t="s">
        <v>43</v>
      </c>
      <c r="C29" s="51"/>
      <c r="D29" s="51"/>
      <c r="E29" s="51"/>
      <c r="F29" s="52"/>
      <c r="G29" s="7">
        <v>0.8</v>
      </c>
      <c r="H29" s="7">
        <v>10.7</v>
      </c>
      <c r="I29" s="8"/>
      <c r="J29" s="15" t="str">
        <f t="shared" si="0"/>
        <v/>
      </c>
      <c r="L29" s="6" t="s">
        <v>73</v>
      </c>
      <c r="M29" s="50" t="s">
        <v>125</v>
      </c>
      <c r="N29" s="51"/>
      <c r="O29" s="51"/>
      <c r="P29" s="51"/>
      <c r="Q29" s="52"/>
      <c r="R29" s="7">
        <v>13</v>
      </c>
      <c r="S29" s="7">
        <v>85</v>
      </c>
      <c r="T29" s="8"/>
      <c r="U29" s="15" t="str">
        <f t="shared" si="15"/>
        <v/>
      </c>
      <c r="W29" s="38"/>
      <c r="X29" s="39"/>
      <c r="Y29" s="39"/>
      <c r="Z29" s="39"/>
      <c r="AA29" s="39"/>
      <c r="AB29" s="39"/>
      <c r="AC29" s="39"/>
      <c r="AD29" s="39"/>
      <c r="AE29" s="39"/>
      <c r="AF29" s="40"/>
      <c r="BA29" s="18" t="str">
        <f t="shared" ref="BA29:BB29" si="30">A25</f>
        <v>015</v>
      </c>
      <c r="BB29" s="18" t="str">
        <f t="shared" si="30"/>
        <v>Gabel</v>
      </c>
      <c r="BG29" s="18">
        <f t="shared" ref="BG29:BH29" si="31">G25</f>
        <v>0.25</v>
      </c>
      <c r="BH29" s="18">
        <f t="shared" si="31"/>
        <v>4</v>
      </c>
      <c r="BI29">
        <f t="shared" si="4"/>
        <v>0</v>
      </c>
      <c r="BJ29">
        <f t="shared" si="5"/>
        <v>0</v>
      </c>
    </row>
    <row r="30" spans="1:62" ht="15.75" customHeight="1" x14ac:dyDescent="0.25">
      <c r="A30" s="6" t="s">
        <v>65</v>
      </c>
      <c r="B30" s="50" t="s">
        <v>44</v>
      </c>
      <c r="C30" s="51"/>
      <c r="D30" s="51"/>
      <c r="E30" s="51"/>
      <c r="F30" s="52"/>
      <c r="G30" s="7">
        <v>1</v>
      </c>
      <c r="H30" s="7">
        <v>20</v>
      </c>
      <c r="I30" s="8"/>
      <c r="J30" s="15" t="str">
        <f t="shared" si="0"/>
        <v/>
      </c>
      <c r="L30" s="6" t="s">
        <v>74</v>
      </c>
      <c r="M30" s="50" t="s">
        <v>126</v>
      </c>
      <c r="N30" s="51"/>
      <c r="O30" s="51"/>
      <c r="P30" s="51"/>
      <c r="Q30" s="52"/>
      <c r="R30" s="7">
        <v>16</v>
      </c>
      <c r="S30" s="7">
        <v>130</v>
      </c>
      <c r="T30" s="8"/>
      <c r="U30" s="15" t="str">
        <f t="shared" ref="U30:U33" si="32">IF(T30=0,"",T30*R30)</f>
        <v/>
      </c>
      <c r="W30" s="28"/>
      <c r="X30" s="29"/>
      <c r="Y30" s="29"/>
      <c r="Z30" s="29"/>
      <c r="AA30" s="29"/>
      <c r="AB30" s="29"/>
      <c r="AC30" s="29"/>
      <c r="AD30" s="29"/>
      <c r="AE30" s="29"/>
      <c r="AF30" s="30"/>
      <c r="BA30" s="18" t="str">
        <f t="shared" ref="BA30:BB30" si="33">A26</f>
        <v>016</v>
      </c>
      <c r="BB30" s="18" t="str">
        <f t="shared" si="33"/>
        <v>Löffel</v>
      </c>
      <c r="BG30" s="18">
        <f t="shared" ref="BG30:BH30" si="34">G26</f>
        <v>0.25</v>
      </c>
      <c r="BH30" s="18">
        <f t="shared" si="34"/>
        <v>4</v>
      </c>
      <c r="BI30">
        <f t="shared" si="4"/>
        <v>0</v>
      </c>
      <c r="BJ30">
        <f t="shared" si="5"/>
        <v>0</v>
      </c>
    </row>
    <row r="31" spans="1:62" ht="15.75" customHeight="1" x14ac:dyDescent="0.25">
      <c r="A31" s="6" t="s">
        <v>25</v>
      </c>
      <c r="B31" s="50" t="s">
        <v>45</v>
      </c>
      <c r="C31" s="51"/>
      <c r="D31" s="51"/>
      <c r="E31" s="51"/>
      <c r="F31" s="52"/>
      <c r="G31" s="7">
        <v>0.75</v>
      </c>
      <c r="H31" s="7">
        <v>9.9</v>
      </c>
      <c r="I31" s="8"/>
      <c r="J31" s="15" t="str">
        <f t="shared" si="0"/>
        <v/>
      </c>
      <c r="L31" s="6" t="s">
        <v>75</v>
      </c>
      <c r="M31" s="50" t="s">
        <v>46</v>
      </c>
      <c r="N31" s="51"/>
      <c r="O31" s="51"/>
      <c r="P31" s="51"/>
      <c r="Q31" s="52"/>
      <c r="R31" s="16"/>
      <c r="S31" s="7">
        <v>1.3</v>
      </c>
      <c r="T31" s="8"/>
      <c r="U31" s="15" t="str">
        <f>IF(T31=0,"",T31*S31)</f>
        <v/>
      </c>
      <c r="W31" s="28"/>
      <c r="X31" s="29"/>
      <c r="Y31" s="29"/>
      <c r="Z31" s="29"/>
      <c r="AA31" s="29"/>
      <c r="AB31" s="29"/>
      <c r="AC31" s="29"/>
      <c r="AD31" s="29"/>
      <c r="AE31" s="29"/>
      <c r="AF31" s="30"/>
      <c r="BA31" s="18" t="str">
        <f t="shared" ref="BA31:BB31" si="35">A27</f>
        <v>017</v>
      </c>
      <c r="BB31" s="18" t="str">
        <f t="shared" si="35"/>
        <v>Kaffeelöffel</v>
      </c>
      <c r="BG31" s="18">
        <f t="shared" ref="BG31:BH31" si="36">G27</f>
        <v>0.25</v>
      </c>
      <c r="BH31" s="18">
        <f t="shared" si="36"/>
        <v>4</v>
      </c>
      <c r="BI31">
        <f t="shared" si="4"/>
        <v>0</v>
      </c>
      <c r="BJ31">
        <f t="shared" si="5"/>
        <v>0</v>
      </c>
    </row>
    <row r="32" spans="1:62" ht="15.75" customHeight="1" x14ac:dyDescent="0.25">
      <c r="A32" s="6" t="s">
        <v>26</v>
      </c>
      <c r="B32" s="50" t="s">
        <v>107</v>
      </c>
      <c r="C32" s="51"/>
      <c r="D32" s="51"/>
      <c r="E32" s="51"/>
      <c r="F32" s="52"/>
      <c r="G32" s="7">
        <v>0.75</v>
      </c>
      <c r="H32" s="7">
        <v>8.5</v>
      </c>
      <c r="I32" s="8"/>
      <c r="J32" s="15" t="str">
        <f t="shared" si="0"/>
        <v/>
      </c>
      <c r="L32" s="6" t="s">
        <v>81</v>
      </c>
      <c r="M32" s="50" t="s">
        <v>127</v>
      </c>
      <c r="N32" s="51"/>
      <c r="O32" s="51"/>
      <c r="P32" s="51"/>
      <c r="Q32" s="52"/>
      <c r="R32" s="7">
        <v>5</v>
      </c>
      <c r="S32" s="7">
        <v>30</v>
      </c>
      <c r="T32" s="8"/>
      <c r="U32" s="15" t="str">
        <f t="shared" si="32"/>
        <v/>
      </c>
      <c r="W32" s="9"/>
      <c r="X32" s="10"/>
      <c r="Y32" s="10"/>
      <c r="Z32" s="10"/>
      <c r="AA32" s="10"/>
      <c r="AB32" s="10"/>
      <c r="AC32" s="10"/>
      <c r="AD32" s="10"/>
      <c r="AE32" s="10"/>
      <c r="AF32" s="11"/>
      <c r="BA32" s="18" t="str">
        <f t="shared" ref="BA32:BB32" si="37">A28</f>
        <v>018</v>
      </c>
      <c r="BB32" s="18" t="str">
        <f t="shared" si="37"/>
        <v>Kuchengabel</v>
      </c>
      <c r="BG32" s="18">
        <f t="shared" ref="BG32:BH32" si="38">G28</f>
        <v>0.25</v>
      </c>
      <c r="BH32" s="18">
        <f t="shared" si="38"/>
        <v>4</v>
      </c>
      <c r="BI32">
        <f t="shared" si="4"/>
        <v>0</v>
      </c>
      <c r="BJ32">
        <f t="shared" si="5"/>
        <v>0</v>
      </c>
    </row>
    <row r="33" spans="1:62" ht="15.75" customHeight="1" x14ac:dyDescent="0.25">
      <c r="A33" s="6" t="s">
        <v>80</v>
      </c>
      <c r="B33" s="50" t="s">
        <v>79</v>
      </c>
      <c r="C33" s="51"/>
      <c r="D33" s="51"/>
      <c r="E33" s="51"/>
      <c r="F33" s="52"/>
      <c r="G33" s="7">
        <v>2.4</v>
      </c>
      <c r="H33" s="7">
        <v>9</v>
      </c>
      <c r="I33" s="8"/>
      <c r="J33" s="15" t="str">
        <f t="shared" si="0"/>
        <v/>
      </c>
      <c r="L33" s="6" t="s">
        <v>87</v>
      </c>
      <c r="M33" s="50" t="s">
        <v>128</v>
      </c>
      <c r="N33" s="51"/>
      <c r="O33" s="51"/>
      <c r="P33" s="51"/>
      <c r="Q33" s="52"/>
      <c r="R33" s="7">
        <v>4</v>
      </c>
      <c r="S33" s="7">
        <v>17</v>
      </c>
      <c r="T33" s="8"/>
      <c r="U33" s="15" t="str">
        <f t="shared" si="32"/>
        <v/>
      </c>
      <c r="W33" s="9"/>
      <c r="X33" s="10"/>
      <c r="Y33" s="10"/>
      <c r="Z33" s="10"/>
      <c r="AA33" s="10"/>
      <c r="AB33" s="10"/>
      <c r="AC33" s="10"/>
      <c r="AD33" s="10"/>
      <c r="AE33" s="10"/>
      <c r="AF33" s="11"/>
      <c r="BA33" s="18" t="str">
        <f t="shared" ref="BA33:BB33" si="39">A29</f>
        <v>019</v>
      </c>
      <c r="BB33" s="18" t="str">
        <f t="shared" si="39"/>
        <v>Tortenheber</v>
      </c>
      <c r="BG33" s="18">
        <f t="shared" ref="BG33:BH33" si="40">G29</f>
        <v>0.8</v>
      </c>
      <c r="BH33" s="18">
        <f t="shared" si="40"/>
        <v>10.7</v>
      </c>
      <c r="BI33">
        <f t="shared" si="4"/>
        <v>0</v>
      </c>
      <c r="BJ33">
        <f t="shared" si="5"/>
        <v>0</v>
      </c>
    </row>
    <row r="34" spans="1:62" ht="15.75" customHeight="1" x14ac:dyDescent="0.25">
      <c r="A34" s="6" t="s">
        <v>27</v>
      </c>
      <c r="B34" s="50" t="s">
        <v>84</v>
      </c>
      <c r="C34" s="51"/>
      <c r="D34" s="51"/>
      <c r="E34" s="51"/>
      <c r="F34" s="52"/>
      <c r="G34" s="7">
        <v>2</v>
      </c>
      <c r="H34" s="7">
        <v>7.8</v>
      </c>
      <c r="I34" s="8"/>
      <c r="J34" s="15" t="str">
        <f t="shared" si="0"/>
        <v/>
      </c>
      <c r="L34" s="6" t="s">
        <v>86</v>
      </c>
      <c r="M34" s="50" t="s">
        <v>129</v>
      </c>
      <c r="N34" s="51"/>
      <c r="O34" s="51"/>
      <c r="P34" s="51"/>
      <c r="Q34" s="52"/>
      <c r="R34" s="7">
        <v>25</v>
      </c>
      <c r="S34" s="7">
        <v>100</v>
      </c>
      <c r="T34" s="8"/>
      <c r="U34" s="15" t="str">
        <f>IF(T34=0,"",T34*R34)</f>
        <v/>
      </c>
      <c r="W34" s="9"/>
      <c r="X34" s="10"/>
      <c r="Y34" s="10"/>
      <c r="Z34" s="10"/>
      <c r="AA34" s="10"/>
      <c r="AB34" s="10"/>
      <c r="AC34" s="10"/>
      <c r="AD34" s="10"/>
      <c r="AE34" s="10"/>
      <c r="AF34" s="11"/>
      <c r="BA34" s="18" t="str">
        <f t="shared" ref="BA34:BB34" si="41">A30</f>
        <v>020</v>
      </c>
      <c r="BB34" s="18" t="str">
        <f t="shared" si="41"/>
        <v>Saucenlöffel</v>
      </c>
      <c r="BG34" s="18">
        <f t="shared" ref="BG34:BH34" si="42">G30</f>
        <v>1</v>
      </c>
      <c r="BH34" s="18">
        <f t="shared" si="42"/>
        <v>20</v>
      </c>
      <c r="BI34">
        <f t="shared" si="4"/>
        <v>0</v>
      </c>
      <c r="BJ34">
        <f t="shared" si="5"/>
        <v>0</v>
      </c>
    </row>
    <row r="35" spans="1:62" ht="15.75" customHeight="1" x14ac:dyDescent="0.25">
      <c r="A35" s="6" t="s">
        <v>28</v>
      </c>
      <c r="B35" s="50" t="s">
        <v>85</v>
      </c>
      <c r="C35" s="51"/>
      <c r="D35" s="51"/>
      <c r="E35" s="51"/>
      <c r="F35" s="52"/>
      <c r="G35" s="7">
        <v>3.2</v>
      </c>
      <c r="H35" s="7">
        <v>14.6</v>
      </c>
      <c r="I35" s="8"/>
      <c r="J35" s="15" t="str">
        <f>IF(I35=0,"",I35*G35)</f>
        <v/>
      </c>
      <c r="W35" s="12" t="s">
        <v>77</v>
      </c>
      <c r="X35" s="13"/>
      <c r="Y35" s="13"/>
      <c r="Z35" s="13"/>
      <c r="AA35" s="13"/>
      <c r="AB35" s="13"/>
      <c r="AC35" s="13"/>
      <c r="AD35" s="13"/>
      <c r="AE35" s="13"/>
      <c r="AF35" s="14"/>
      <c r="BA35" s="18"/>
      <c r="BB35" s="18"/>
      <c r="BG35" s="18"/>
      <c r="BH35" s="18"/>
    </row>
    <row r="36" spans="1:62" ht="7.5" customHeight="1" x14ac:dyDescent="0.25">
      <c r="BA36" s="18" t="str">
        <f t="shared" ref="BA36:BB36" si="43">A31</f>
        <v>021</v>
      </c>
      <c r="BB36" s="18" t="str">
        <f t="shared" si="43"/>
        <v>Vorlegelöffel</v>
      </c>
      <c r="BG36" s="18">
        <f t="shared" ref="BG36:BH36" si="44">G31</f>
        <v>0.75</v>
      </c>
      <c r="BH36" s="18">
        <f t="shared" si="44"/>
        <v>9.9</v>
      </c>
      <c r="BI36">
        <f>I31</f>
        <v>0</v>
      </c>
      <c r="BJ36">
        <f t="shared" si="5"/>
        <v>0</v>
      </c>
    </row>
    <row r="37" spans="1:62" ht="30" customHeight="1" x14ac:dyDescent="0.25">
      <c r="A37" s="83" t="s">
        <v>104</v>
      </c>
      <c r="B37" s="83"/>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BA37" s="18" t="str">
        <f t="shared" ref="BA37:BB37" si="45">A32</f>
        <v>022</v>
      </c>
      <c r="BB37" s="18" t="str">
        <f t="shared" si="45"/>
        <v>Fleisch- / Aufschnittgabel</v>
      </c>
      <c r="BG37" s="18">
        <f t="shared" ref="BG37:BH37" si="46">G32</f>
        <v>0.75</v>
      </c>
      <c r="BH37" s="18">
        <f t="shared" si="46"/>
        <v>8.5</v>
      </c>
      <c r="BI37">
        <f>I32</f>
        <v>0</v>
      </c>
      <c r="BJ37">
        <f t="shared" si="5"/>
        <v>0</v>
      </c>
    </row>
    <row r="38" spans="1:62" x14ac:dyDescent="0.25">
      <c r="BA38" s="18" t="str">
        <f>A33</f>
        <v>051</v>
      </c>
      <c r="BB38" s="18" t="str">
        <f t="shared" ref="BB38" si="47">B33</f>
        <v>Salatbesteck</v>
      </c>
      <c r="BG38" s="18">
        <f t="shared" ref="BG38:BH38" si="48">G33</f>
        <v>2.4</v>
      </c>
      <c r="BH38" s="18">
        <f t="shared" si="48"/>
        <v>9</v>
      </c>
      <c r="BI38">
        <f>I33</f>
        <v>0</v>
      </c>
      <c r="BJ38">
        <f t="shared" si="5"/>
        <v>0</v>
      </c>
    </row>
    <row r="39" spans="1:62" x14ac:dyDescent="0.25">
      <c r="W39" s="27"/>
      <c r="X39" s="27"/>
      <c r="Y39" s="27"/>
      <c r="Z39" s="27"/>
      <c r="AA39" s="27"/>
      <c r="AB39" s="27"/>
      <c r="AC39" s="27"/>
      <c r="AD39" s="27"/>
      <c r="AE39" s="27"/>
      <c r="AF39" s="27"/>
      <c r="BA39" s="18" t="str">
        <f>A34</f>
        <v>023</v>
      </c>
      <c r="BB39" s="18" t="str">
        <f t="shared" ref="BB39" si="49">B34</f>
        <v>Salatschüssel, rund, 23 cm, 2l</v>
      </c>
      <c r="BG39" s="18">
        <f t="shared" ref="BG39" si="50">G34</f>
        <v>2</v>
      </c>
      <c r="BH39" s="18">
        <f t="shared" ref="BH39" si="51">H34</f>
        <v>7.8</v>
      </c>
      <c r="BI39">
        <f>I34</f>
        <v>0</v>
      </c>
      <c r="BJ39">
        <f t="shared" ref="BJ39" si="52">BI39*BG39</f>
        <v>0</v>
      </c>
    </row>
    <row r="40" spans="1:62" x14ac:dyDescent="0.25">
      <c r="BA40" s="18" t="str">
        <f>A35</f>
        <v>024</v>
      </c>
      <c r="BB40" s="18" t="str">
        <f t="shared" ref="BB40" si="53">B35</f>
        <v>Salatschüssel, rund, 31 cm, 6l</v>
      </c>
      <c r="BG40" s="18">
        <f t="shared" ref="BG40" si="54">G35</f>
        <v>3.2</v>
      </c>
      <c r="BH40" s="18">
        <f t="shared" ref="BH40" si="55">H35</f>
        <v>14.6</v>
      </c>
      <c r="BI40">
        <f>I35</f>
        <v>0</v>
      </c>
      <c r="BJ40">
        <f t="shared" ref="BJ40" si="56">BI40*BG40</f>
        <v>0</v>
      </c>
    </row>
    <row r="41" spans="1:62" x14ac:dyDescent="0.25">
      <c r="BA41" s="18" t="str">
        <f>L12</f>
        <v>025</v>
      </c>
      <c r="BB41" s="18" t="str">
        <f>M12</f>
        <v>Glasschälchen, 14,5 cm</v>
      </c>
      <c r="BC41" s="18"/>
      <c r="BG41" s="18">
        <f>R12</f>
        <v>0.3</v>
      </c>
      <c r="BH41" s="18">
        <f>S12</f>
        <v>4.3</v>
      </c>
      <c r="BI41">
        <f>T12</f>
        <v>0</v>
      </c>
      <c r="BJ41">
        <f t="shared" si="5"/>
        <v>0</v>
      </c>
    </row>
    <row r="42" spans="1:62" x14ac:dyDescent="0.25">
      <c r="BA42" s="18" t="str">
        <f t="shared" ref="BA42:BB42" si="57">L13</f>
        <v>029</v>
      </c>
      <c r="BB42" s="18" t="str">
        <f t="shared" si="57"/>
        <v>Weinkelch, 0,2 Liter</v>
      </c>
      <c r="BC42" s="18"/>
      <c r="BG42" s="18">
        <f t="shared" ref="BG42:BI42" si="58">R13</f>
        <v>0.45</v>
      </c>
      <c r="BH42" s="18">
        <f t="shared" si="58"/>
        <v>3.5</v>
      </c>
      <c r="BI42">
        <f t="shared" si="58"/>
        <v>0</v>
      </c>
    </row>
    <row r="43" spans="1:62" x14ac:dyDescent="0.25">
      <c r="BA43" s="18" t="str">
        <f t="shared" ref="BA43:BB43" si="59">L14</f>
        <v>030</v>
      </c>
      <c r="BB43" s="18" t="str">
        <f t="shared" si="59"/>
        <v>Rotweinkelch, 0,25 Liter</v>
      </c>
      <c r="BC43" s="18"/>
      <c r="BG43" s="18">
        <f t="shared" ref="BG43:BI43" si="60">R14</f>
        <v>0.45</v>
      </c>
      <c r="BH43" s="18">
        <f t="shared" si="60"/>
        <v>3.7</v>
      </c>
      <c r="BI43">
        <f t="shared" si="60"/>
        <v>0</v>
      </c>
    </row>
    <row r="44" spans="1:62" x14ac:dyDescent="0.25">
      <c r="BA44" s="18" t="str">
        <f t="shared" ref="BA44:BB44" si="61">L15</f>
        <v>031</v>
      </c>
      <c r="BB44" s="18" t="str">
        <f t="shared" si="61"/>
        <v>Sektkelch, 0,1 Liter</v>
      </c>
      <c r="BC44" s="18"/>
      <c r="BG44" s="18">
        <f t="shared" ref="BG44:BI44" si="62">R15</f>
        <v>0.45</v>
      </c>
      <c r="BH44" s="18">
        <f t="shared" si="62"/>
        <v>4</v>
      </c>
      <c r="BI44">
        <f t="shared" si="62"/>
        <v>0</v>
      </c>
    </row>
    <row r="45" spans="1:62" x14ac:dyDescent="0.25">
      <c r="BA45" s="18" t="str">
        <f t="shared" ref="BA45:BB45" si="63">L16</f>
        <v>032</v>
      </c>
      <c r="BB45" s="18" t="str">
        <f t="shared" si="63"/>
        <v>Schnaps-Stamperl, 2 cl</v>
      </c>
      <c r="BC45" s="18"/>
      <c r="BG45" s="18">
        <f t="shared" ref="BG45:BI45" si="64">R16</f>
        <v>0.3</v>
      </c>
      <c r="BH45" s="18">
        <f t="shared" si="64"/>
        <v>3.3</v>
      </c>
      <c r="BI45">
        <f t="shared" si="64"/>
        <v>0</v>
      </c>
    </row>
    <row r="46" spans="1:62" x14ac:dyDescent="0.25">
      <c r="BA46" s="18" t="str">
        <f t="shared" ref="BA46:BB46" si="65">L17</f>
        <v>033</v>
      </c>
      <c r="BB46" s="18" t="str">
        <f t="shared" si="65"/>
        <v>Vielzweckbecher, 0,2 Liter</v>
      </c>
      <c r="BC46" s="18"/>
      <c r="BG46" s="18">
        <f t="shared" ref="BG46:BI46" si="66">R17</f>
        <v>0.35</v>
      </c>
      <c r="BH46" s="18">
        <f t="shared" si="66"/>
        <v>3.2</v>
      </c>
      <c r="BI46">
        <f t="shared" si="66"/>
        <v>0</v>
      </c>
    </row>
    <row r="47" spans="1:62" x14ac:dyDescent="0.25">
      <c r="BA47" s="18" t="str">
        <f t="shared" ref="BA47:BB47" si="67">L18</f>
        <v>034</v>
      </c>
      <c r="BB47" s="18" t="str">
        <f t="shared" si="67"/>
        <v>Vielzweckbecher, 0,3 Liter</v>
      </c>
      <c r="BC47" s="18"/>
      <c r="BG47" s="18">
        <f t="shared" ref="BG47:BI47" si="68">R18</f>
        <v>0.45</v>
      </c>
      <c r="BH47" s="18">
        <f t="shared" si="68"/>
        <v>3.2</v>
      </c>
      <c r="BI47">
        <f t="shared" si="68"/>
        <v>0</v>
      </c>
    </row>
    <row r="48" spans="1:62" x14ac:dyDescent="0.25">
      <c r="BA48" s="18" t="str">
        <f t="shared" ref="BA48:BB48" si="69">L19</f>
        <v>055</v>
      </c>
      <c r="BB48" s="18" t="str">
        <f t="shared" si="69"/>
        <v>Bierglas, 0,45 Liter</v>
      </c>
      <c r="BC48" s="18"/>
      <c r="BG48" s="18">
        <f t="shared" ref="BG48:BI48" si="70">R19</f>
        <v>0.45</v>
      </c>
      <c r="BH48" s="18">
        <f t="shared" si="70"/>
        <v>4</v>
      </c>
      <c r="BI48">
        <f t="shared" si="70"/>
        <v>0</v>
      </c>
    </row>
    <row r="49" spans="53:61" x14ac:dyDescent="0.25">
      <c r="BA49" s="18" t="str">
        <f t="shared" ref="BA49:BB49" si="71">L20</f>
        <v>036</v>
      </c>
      <c r="BB49" s="18" t="str">
        <f t="shared" si="71"/>
        <v>Saftkaraffe, ca. 1l</v>
      </c>
      <c r="BC49" s="18"/>
      <c r="BG49" s="18">
        <f t="shared" ref="BG49:BI49" si="72">R20</f>
        <v>1.8</v>
      </c>
      <c r="BH49" s="18">
        <f t="shared" si="72"/>
        <v>7.7</v>
      </c>
      <c r="BI49">
        <f t="shared" si="72"/>
        <v>0</v>
      </c>
    </row>
    <row r="50" spans="53:61" x14ac:dyDescent="0.25">
      <c r="BA50" s="18" t="str">
        <f t="shared" ref="BA50:BB50" si="73">L21</f>
        <v>037</v>
      </c>
      <c r="BB50" s="18" t="str">
        <f t="shared" si="73"/>
        <v>Vase</v>
      </c>
      <c r="BC50" s="18"/>
      <c r="BG50" s="18">
        <f t="shared" ref="BG50:BI50" si="74">R21</f>
        <v>0.4</v>
      </c>
      <c r="BH50" s="18">
        <f t="shared" si="74"/>
        <v>1</v>
      </c>
      <c r="BI50">
        <f t="shared" si="74"/>
        <v>0</v>
      </c>
    </row>
    <row r="51" spans="53:61" x14ac:dyDescent="0.25">
      <c r="BA51" s="18" t="str">
        <f t="shared" ref="BA51:BA63" si="75">L22</f>
        <v>040</v>
      </c>
      <c r="BB51" s="18" t="str">
        <f t="shared" ref="BB51:BB63" si="76">M22</f>
        <v>Silberleuchter, 3-flammig</v>
      </c>
      <c r="BC51" s="18"/>
      <c r="BG51" s="18">
        <f t="shared" ref="BG51:BG63" si="77">R22</f>
        <v>5</v>
      </c>
      <c r="BH51" s="18">
        <f t="shared" ref="BH51:BH63" si="78">S22</f>
        <v>30</v>
      </c>
      <c r="BI51">
        <f t="shared" ref="BI51:BI63" si="79">T22</f>
        <v>0</v>
      </c>
    </row>
    <row r="52" spans="53:61" x14ac:dyDescent="0.25">
      <c r="BA52" s="18" t="str">
        <f t="shared" si="75"/>
        <v>041</v>
      </c>
      <c r="BB52" s="18" t="str">
        <f t="shared" si="76"/>
        <v>Thermoskanne</v>
      </c>
      <c r="BC52" s="18"/>
      <c r="BG52" s="18">
        <f t="shared" si="77"/>
        <v>1.8</v>
      </c>
      <c r="BH52" s="18">
        <f t="shared" si="78"/>
        <v>15</v>
      </c>
      <c r="BI52">
        <f t="shared" si="79"/>
        <v>0</v>
      </c>
    </row>
    <row r="53" spans="53:61" x14ac:dyDescent="0.25">
      <c r="BA53" s="18" t="str">
        <f t="shared" si="75"/>
        <v>042</v>
      </c>
      <c r="BB53" s="18" t="str">
        <f t="shared" si="76"/>
        <v>Pumpkanne</v>
      </c>
      <c r="BC53" s="18"/>
      <c r="BG53" s="18">
        <f t="shared" si="77"/>
        <v>3</v>
      </c>
      <c r="BH53" s="18">
        <f t="shared" si="78"/>
        <v>65</v>
      </c>
      <c r="BI53">
        <f t="shared" si="79"/>
        <v>0</v>
      </c>
    </row>
    <row r="54" spans="53:61" x14ac:dyDescent="0.25">
      <c r="BA54" s="18" t="str">
        <f t="shared" si="75"/>
        <v>043</v>
      </c>
      <c r="BB54" s="18" t="str">
        <f t="shared" si="76"/>
        <v>Serviertablett, weiß, div. Größen</v>
      </c>
      <c r="BC54" s="18"/>
      <c r="BG54" s="18">
        <f t="shared" si="77"/>
        <v>1.5</v>
      </c>
      <c r="BH54" s="18">
        <f t="shared" si="78"/>
        <v>10</v>
      </c>
      <c r="BI54">
        <f t="shared" si="79"/>
        <v>0</v>
      </c>
    </row>
    <row r="55" spans="53:61" x14ac:dyDescent="0.25">
      <c r="BA55" s="18" t="str">
        <f t="shared" si="75"/>
        <v>045</v>
      </c>
      <c r="BB55" s="18" t="str">
        <f t="shared" si="76"/>
        <v>Gläsertablett, rund, 32 cm</v>
      </c>
      <c r="BC55" s="18"/>
      <c r="BG55" s="18">
        <f t="shared" si="77"/>
        <v>1</v>
      </c>
      <c r="BH55" s="18">
        <f t="shared" si="78"/>
        <v>10</v>
      </c>
      <c r="BI55">
        <f t="shared" si="79"/>
        <v>0</v>
      </c>
    </row>
    <row r="56" spans="53:61" x14ac:dyDescent="0.25">
      <c r="BA56" s="18" t="str">
        <f t="shared" si="75"/>
        <v>046</v>
      </c>
      <c r="BB56" s="18" t="str">
        <f t="shared" si="76"/>
        <v>Serviertablett, CN St, div. Größen</v>
      </c>
      <c r="BC56" s="18"/>
      <c r="BG56" s="18">
        <f t="shared" si="77"/>
        <v>3.5</v>
      </c>
      <c r="BH56" s="18">
        <f t="shared" si="78"/>
        <v>30</v>
      </c>
      <c r="BI56">
        <f t="shared" si="79"/>
        <v>0</v>
      </c>
    </row>
    <row r="57" spans="53:61" x14ac:dyDescent="0.25">
      <c r="BA57" s="18" t="str">
        <f t="shared" si="75"/>
        <v>057</v>
      </c>
      <c r="BB57" s="18" t="str">
        <f t="shared" si="76"/>
        <v>Sektkübel</v>
      </c>
      <c r="BC57" s="18"/>
      <c r="BG57" s="18">
        <f t="shared" si="77"/>
        <v>5</v>
      </c>
      <c r="BH57" s="18">
        <f t="shared" si="78"/>
        <v>20</v>
      </c>
      <c r="BI57">
        <f t="shared" si="79"/>
        <v>0</v>
      </c>
    </row>
    <row r="58" spans="53:61" x14ac:dyDescent="0.25">
      <c r="BA58" s="18" t="str">
        <f t="shared" si="75"/>
        <v>048</v>
      </c>
      <c r="BB58" s="18" t="str">
        <f t="shared" si="76"/>
        <v>Tischwasserbad, 50x30</v>
      </c>
      <c r="BC58" s="18"/>
      <c r="BG58" s="18">
        <f t="shared" si="77"/>
        <v>13</v>
      </c>
      <c r="BH58" s="18">
        <f t="shared" si="78"/>
        <v>85</v>
      </c>
      <c r="BI58">
        <f t="shared" si="79"/>
        <v>0</v>
      </c>
    </row>
    <row r="59" spans="53:61" x14ac:dyDescent="0.25">
      <c r="BA59" s="18" t="str">
        <f t="shared" si="75"/>
        <v>049</v>
      </c>
      <c r="BB59" s="18" t="str">
        <f t="shared" si="76"/>
        <v>Suppenstation, 2x 3l</v>
      </c>
      <c r="BC59" s="18"/>
      <c r="BG59" s="18">
        <f t="shared" si="77"/>
        <v>16</v>
      </c>
      <c r="BH59" s="18">
        <f t="shared" si="78"/>
        <v>130</v>
      </c>
      <c r="BI59">
        <f t="shared" si="79"/>
        <v>0</v>
      </c>
    </row>
    <row r="60" spans="53:61" x14ac:dyDescent="0.25">
      <c r="BA60" s="18" t="str">
        <f t="shared" si="75"/>
        <v>050</v>
      </c>
      <c r="BB60" s="18" t="str">
        <f t="shared" si="76"/>
        <v>Brennpaste</v>
      </c>
      <c r="BC60" s="18"/>
      <c r="BG60" s="18">
        <f t="shared" si="77"/>
        <v>0</v>
      </c>
      <c r="BH60" s="18">
        <f t="shared" si="78"/>
        <v>1.3</v>
      </c>
      <c r="BI60">
        <f t="shared" si="79"/>
        <v>0</v>
      </c>
    </row>
    <row r="61" spans="53:61" x14ac:dyDescent="0.25">
      <c r="BA61" s="18" t="str">
        <f t="shared" si="75"/>
        <v>052</v>
      </c>
      <c r="BB61" s="18" t="str">
        <f t="shared" si="76"/>
        <v>Stehtisch</v>
      </c>
      <c r="BC61" s="18"/>
      <c r="BG61" s="18">
        <f t="shared" si="77"/>
        <v>5</v>
      </c>
      <c r="BH61" s="18">
        <f t="shared" si="78"/>
        <v>30</v>
      </c>
      <c r="BI61">
        <f t="shared" si="79"/>
        <v>0</v>
      </c>
    </row>
    <row r="62" spans="53:61" x14ac:dyDescent="0.25">
      <c r="BA62" s="18" t="str">
        <f t="shared" si="75"/>
        <v>054</v>
      </c>
      <c r="BB62" s="18" t="str">
        <f t="shared" si="76"/>
        <v>Husse</v>
      </c>
      <c r="BC62" s="18"/>
      <c r="BG62" s="18">
        <f t="shared" si="77"/>
        <v>4</v>
      </c>
      <c r="BH62" s="18">
        <f t="shared" si="78"/>
        <v>17</v>
      </c>
      <c r="BI62">
        <f t="shared" si="79"/>
        <v>0</v>
      </c>
    </row>
    <row r="63" spans="53:61" x14ac:dyDescent="0.25">
      <c r="BA63" s="18" t="str">
        <f t="shared" si="75"/>
        <v>053</v>
      </c>
      <c r="BB63" s="18" t="str">
        <f t="shared" si="76"/>
        <v>Kaffeemaschine, 100 Tassen</v>
      </c>
      <c r="BC63" s="18"/>
      <c r="BG63" s="18">
        <f t="shared" si="77"/>
        <v>25</v>
      </c>
      <c r="BH63" s="18">
        <f t="shared" si="78"/>
        <v>100</v>
      </c>
      <c r="BI63">
        <f t="shared" si="79"/>
        <v>0</v>
      </c>
    </row>
  </sheetData>
  <protectedRanges>
    <protectedRange sqref="U1 W1:Z8 V2:V8" name="Tele"/>
    <protectedRange sqref="J1:P8 U1:Z8" name="Kontaktdaten"/>
    <protectedRange sqref="AB13:AC14 I12:I35 T12:T34" name="Bestellmenge"/>
    <protectedRange sqref="W17" name="Bemerkung"/>
  </protectedRanges>
  <mergeCells count="74">
    <mergeCell ref="B13:F13"/>
    <mergeCell ref="B23:F23"/>
    <mergeCell ref="M15:Q15"/>
    <mergeCell ref="M16:Q16"/>
    <mergeCell ref="B16:F16"/>
    <mergeCell ref="B17:F17"/>
    <mergeCell ref="B24:F24"/>
    <mergeCell ref="B25:F25"/>
    <mergeCell ref="B15:F15"/>
    <mergeCell ref="B18:F18"/>
    <mergeCell ref="B19:F19"/>
    <mergeCell ref="B20:F20"/>
    <mergeCell ref="B21:F21"/>
    <mergeCell ref="A37:AF37"/>
    <mergeCell ref="AB9:AD10"/>
    <mergeCell ref="AE9:AF10"/>
    <mergeCell ref="AD13:AE13"/>
    <mergeCell ref="AD14:AE14"/>
    <mergeCell ref="W16:AF16"/>
    <mergeCell ref="M32:Q32"/>
    <mergeCell ref="M33:Q33"/>
    <mergeCell ref="M23:Q23"/>
    <mergeCell ref="M24:Q24"/>
    <mergeCell ref="B12:F12"/>
    <mergeCell ref="B22:F22"/>
    <mergeCell ref="B26:F26"/>
    <mergeCell ref="B14:F14"/>
    <mergeCell ref="B11:F11"/>
    <mergeCell ref="B28:F28"/>
    <mergeCell ref="U1:Z2"/>
    <mergeCell ref="U3:Z4"/>
    <mergeCell ref="U5:Z6"/>
    <mergeCell ref="U7:Z8"/>
    <mergeCell ref="R1:T2"/>
    <mergeCell ref="R3:T4"/>
    <mergeCell ref="R5:T6"/>
    <mergeCell ref="A1:E2"/>
    <mergeCell ref="M19:Q19"/>
    <mergeCell ref="M22:Q22"/>
    <mergeCell ref="M20:Q20"/>
    <mergeCell ref="M21:Q21"/>
    <mergeCell ref="M11:Q11"/>
    <mergeCell ref="G1:I2"/>
    <mergeCell ref="G3:I4"/>
    <mergeCell ref="G5:I6"/>
    <mergeCell ref="M17:Q17"/>
    <mergeCell ref="J1:P2"/>
    <mergeCell ref="J3:P4"/>
    <mergeCell ref="J5:P6"/>
    <mergeCell ref="J7:P8"/>
    <mergeCell ref="M12:Q12"/>
    <mergeCell ref="M13:Q13"/>
    <mergeCell ref="M28:Q28"/>
    <mergeCell ref="M29:Q29"/>
    <mergeCell ref="M30:Q30"/>
    <mergeCell ref="G7:I8"/>
    <mergeCell ref="R7:T8"/>
    <mergeCell ref="M14:Q14"/>
    <mergeCell ref="W24:AF29"/>
    <mergeCell ref="W17:AF22"/>
    <mergeCell ref="B35:F35"/>
    <mergeCell ref="M34:Q34"/>
    <mergeCell ref="B27:F27"/>
    <mergeCell ref="B34:F34"/>
    <mergeCell ref="B33:F33"/>
    <mergeCell ref="B31:F31"/>
    <mergeCell ref="B32:F32"/>
    <mergeCell ref="M31:Q31"/>
    <mergeCell ref="M26:Q26"/>
    <mergeCell ref="B30:F30"/>
    <mergeCell ref="M27:Q27"/>
    <mergeCell ref="B29:F29"/>
    <mergeCell ref="M18:Q18"/>
    <mergeCell ref="M25:Q25"/>
  </mergeCells>
  <dataValidations count="1">
    <dataValidation type="list" allowBlank="1" showInputMessage="1" showErrorMessage="1" sqref="AB13:AC14" xr:uid="{00000000-0002-0000-0000-000000000000}">
      <formula1>$BA$9:$BA$10</formula1>
    </dataValidation>
  </dataValidations>
  <hyperlinks>
    <hyperlink ref="AB7" r:id="rId1" xr:uid="{00000000-0004-0000-0000-000001000000}"/>
    <hyperlink ref="AB6" r:id="rId2" xr:uid="{00000000-0004-0000-0000-000000000000}"/>
  </hyperlinks>
  <pageMargins left="0.19685039370078741" right="0.19685039370078741" top="0.78740157480314965" bottom="0" header="0" footer="0"/>
  <pageSetup paperSize="9" scale="70" orientation="landscape" r:id="rId3"/>
  <rowBreaks count="1" manualBreakCount="1">
    <brk id="35" max="31" man="1"/>
  </rowBreaks>
  <legacy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Bestellschein</vt:lpstr>
      <vt:lpstr>Bestellschein!Druckbereich</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Geschirrverleih Mainz</dc:creator>
  <cp:lastModifiedBy>Beate Ranzenberger</cp:lastModifiedBy>
  <cp:lastPrinted>2024-07-29T11:58:30Z</cp:lastPrinted>
  <dcterms:created xsi:type="dcterms:W3CDTF">2012-04-05T07:25:55Z</dcterms:created>
  <dcterms:modified xsi:type="dcterms:W3CDTF">2025-06-22T09:17:24Z</dcterms:modified>
</cp:coreProperties>
</file>